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55"/>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The_Henderson</t>
        </is>
      </c>
    </row>
    <row r="2">
      <c r="A2" t="inlineStr">
        <is>
          <t>194 Units</t>
        </is>
      </c>
      <c r="C2" t="inlineStr">
        <is>
          <t>FY 2025 Budget</t>
        </is>
      </c>
    </row>
    <row r="4">
      <c r="A4" s="2" t="inlineStr">
        <is>
          <t>Total Revenue</t>
        </is>
      </c>
      <c r="B4" s="3">
        <f>O349</f>
        <v/>
      </c>
    </row>
    <row r="5">
      <c r="A5" s="2" t="inlineStr">
        <is>
          <t>Total Expenses</t>
        </is>
      </c>
      <c r="B5" s="3">
        <f>O351</f>
        <v/>
      </c>
    </row>
    <row r="6">
      <c r="A6" s="2" t="inlineStr">
        <is>
          <t>NOI</t>
        </is>
      </c>
      <c r="B6" s="3">
        <f>O353</f>
        <v/>
      </c>
    </row>
    <row r="7">
      <c r="A7" s="2" t="inlineStr">
        <is>
          <t>NOI/Unit</t>
        </is>
      </c>
      <c r="B7" s="3">
        <f>O353/194</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254488</v>
      </c>
      <c r="D12" s="3" t="n">
        <v>241836</v>
      </c>
      <c r="E12" s="3" t="n">
        <v>231590</v>
      </c>
      <c r="F12" s="3" t="n">
        <v>259984</v>
      </c>
      <c r="G12" s="3" t="n">
        <v>251180</v>
      </c>
      <c r="H12" s="3" t="n">
        <v>252338</v>
      </c>
      <c r="I12" s="3" t="n">
        <v>253189</v>
      </c>
      <c r="J12" s="3" t="n">
        <v>250277.53</v>
      </c>
      <c r="K12" s="3" t="n">
        <v>231242.5</v>
      </c>
      <c r="L12" s="3" t="n">
        <v>244953.5</v>
      </c>
      <c r="M12" s="3" t="n">
        <v>223129</v>
      </c>
      <c r="N12" s="3" t="n">
        <v>220567</v>
      </c>
      <c r="O12" s="3">
        <f>SUM(C12:N12)</f>
        <v/>
      </c>
      <c r="P12" t="inlineStr"/>
    </row>
    <row r="13">
      <c r="A13" t="inlineStr">
        <is>
          <t>4020-0000</t>
        </is>
      </c>
      <c r="B13" s="7" t="inlineStr">
        <is>
          <t>Loss/Gain to Lease</t>
        </is>
      </c>
      <c r="C13" s="3" t="n">
        <v>-8019</v>
      </c>
      <c r="D13" s="3" t="n">
        <v>2260.83</v>
      </c>
      <c r="E13" s="3" t="n">
        <v>2397</v>
      </c>
      <c r="F13" s="3" t="n">
        <v>-7520</v>
      </c>
      <c r="G13" s="3" t="n">
        <v>-7785</v>
      </c>
      <c r="H13" s="3" t="n">
        <v>-7298</v>
      </c>
      <c r="I13" s="3" t="n">
        <v>-11908</v>
      </c>
      <c r="J13" s="3" t="n">
        <v>854</v>
      </c>
      <c r="K13" s="3" t="n">
        <v>9366</v>
      </c>
      <c r="L13" s="3" t="n">
        <v>-702</v>
      </c>
      <c r="M13" s="3" t="n">
        <v>19967</v>
      </c>
      <c r="N13" s="3" t="n">
        <v>15386</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COLLECTED</t>
        </is>
      </c>
    </row>
    <row r="17">
      <c r="A17" t="inlineStr">
        <is>
          <t>4115-0000</t>
        </is>
      </c>
      <c r="B17" s="7" t="inlineStr">
        <is>
          <t>Rent: Subsidies</t>
        </is>
      </c>
      <c r="C17" s="3" t="n">
        <v>6429</v>
      </c>
      <c r="D17" s="3" t="n">
        <v>8285</v>
      </c>
      <c r="E17" s="3" t="n">
        <v>7354</v>
      </c>
      <c r="F17" s="3" t="n">
        <v>7077</v>
      </c>
      <c r="G17" s="3" t="n">
        <v>6638</v>
      </c>
      <c r="H17" s="3" t="n">
        <v>6049</v>
      </c>
      <c r="I17" s="3" t="n">
        <v>6222</v>
      </c>
      <c r="J17" s="3" t="n">
        <v>7703</v>
      </c>
      <c r="K17" s="3" t="n">
        <v>9950</v>
      </c>
      <c r="L17" s="3" t="n">
        <v>9248</v>
      </c>
      <c r="M17" s="3" t="n">
        <v>9353</v>
      </c>
      <c r="N17" s="3" t="n">
        <v>11565</v>
      </c>
      <c r="O17" s="3">
        <f>SUM(C17:N17)</f>
        <v/>
      </c>
      <c r="P17" t="inlineStr"/>
    </row>
    <row r="18">
      <c r="B18" s="8" t="inlineStr">
        <is>
          <t>Subtotal</t>
        </is>
      </c>
      <c r="C18" s="9">
        <f>SUM(C17:C17)</f>
        <v/>
      </c>
      <c r="D18" s="9">
        <f>SUM(D17:D17)</f>
        <v/>
      </c>
      <c r="E18" s="9">
        <f>SUM(E17:E17)</f>
        <v/>
      </c>
      <c r="F18" s="9">
        <f>SUM(F17:F17)</f>
        <v/>
      </c>
      <c r="G18" s="9">
        <f>SUM(G17:G17)</f>
        <v/>
      </c>
      <c r="H18" s="9">
        <f>SUM(H17:H17)</f>
        <v/>
      </c>
      <c r="I18" s="9">
        <f>SUM(I17:I17)</f>
        <v/>
      </c>
      <c r="J18" s="9">
        <f>SUM(J17:J17)</f>
        <v/>
      </c>
      <c r="K18" s="9">
        <f>SUM(K17:K17)</f>
        <v/>
      </c>
      <c r="L18" s="9">
        <f>SUM(L17:L17)</f>
        <v/>
      </c>
      <c r="M18" s="9">
        <f>SUM(M17:M17)</f>
        <v/>
      </c>
      <c r="N18" s="9">
        <f>SUM(N17:N17)</f>
        <v/>
      </c>
      <c r="O18" s="9">
        <f>SUM(C18:N18)</f>
        <v/>
      </c>
    </row>
    <row r="20">
      <c r="B20" s="6" t="inlineStr">
        <is>
          <t>RENT ADJUSTMENTS</t>
        </is>
      </c>
    </row>
    <row r="21">
      <c r="A21" t="inlineStr">
        <is>
          <t>4220-0000</t>
        </is>
      </c>
      <c r="B21" s="7" t="inlineStr">
        <is>
          <t>Vacancy: Model/Admin</t>
        </is>
      </c>
      <c r="C21" s="3" t="n">
        <v>-1884</v>
      </c>
      <c r="D21" s="3" t="n">
        <v>-1784</v>
      </c>
      <c r="E21" s="3" t="n">
        <v>-1784</v>
      </c>
      <c r="F21" s="3" t="n">
        <v>-1884</v>
      </c>
      <c r="G21" s="3" t="n">
        <v>-1884</v>
      </c>
      <c r="H21" s="3" t="n">
        <v>-1884</v>
      </c>
      <c r="I21" s="3" t="n">
        <v>-1884</v>
      </c>
      <c r="J21" s="3" t="n">
        <v>-1834</v>
      </c>
      <c r="K21" s="3" t="n">
        <v>-1684</v>
      </c>
      <c r="L21" s="3" t="n">
        <v>-1784</v>
      </c>
      <c r="M21" s="3" t="n">
        <v>-2283</v>
      </c>
      <c r="N21" s="3" t="n">
        <v>-1779</v>
      </c>
      <c r="O21" s="3">
        <f>SUM(C21:N21)</f>
        <v/>
      </c>
      <c r="P21" t="inlineStr">
        <is>
          <t>1 model [Andrea Harrel, 10/25/24]</t>
        </is>
      </c>
    </row>
    <row r="22">
      <c r="A22" t="inlineStr">
        <is>
          <t>4228-0000</t>
        </is>
      </c>
      <c r="B22" s="7" t="inlineStr">
        <is>
          <t>Vacancy</t>
        </is>
      </c>
      <c r="C22" s="3" t="n">
        <v>-33412</v>
      </c>
      <c r="D22" s="3" t="n">
        <v>-38359</v>
      </c>
      <c r="E22" s="3" t="n">
        <v>-42414</v>
      </c>
      <c r="F22" s="3" t="n">
        <v>-46588</v>
      </c>
      <c r="G22" s="3" t="n">
        <v>-49655</v>
      </c>
      <c r="H22" s="3" t="n">
        <v>-57162</v>
      </c>
      <c r="I22" s="3" t="n">
        <v>-67648</v>
      </c>
      <c r="J22" s="3" t="n">
        <v>-64183</v>
      </c>
      <c r="K22" s="3" t="n">
        <v>-56782</v>
      </c>
      <c r="L22" s="3" t="n">
        <v>-60485</v>
      </c>
      <c r="M22" s="3" t="n">
        <v>-45054</v>
      </c>
      <c r="N22" s="3" t="n">
        <v>-22960</v>
      </c>
      <c r="O22" s="3">
        <f>SUM(C22:N22)</f>
        <v/>
      </c>
      <c r="P22" t="inlineStr"/>
    </row>
    <row r="23">
      <c r="A23" t="inlineStr">
        <is>
          <t>4230-0000</t>
        </is>
      </c>
      <c r="B23" s="7" t="inlineStr">
        <is>
          <t>Concessions - New Residents</t>
        </is>
      </c>
      <c r="C23" s="3" t="n">
        <v>0</v>
      </c>
      <c r="D23" s="3" t="n">
        <v>0</v>
      </c>
      <c r="E23" s="3" t="n">
        <v>0</v>
      </c>
      <c r="F23" s="3" t="n">
        <v>0</v>
      </c>
      <c r="G23" s="3" t="n">
        <v>0</v>
      </c>
      <c r="H23" s="3" t="n">
        <v>0</v>
      </c>
      <c r="I23" s="3" t="n">
        <v>-5135.5</v>
      </c>
      <c r="J23" s="3" t="n">
        <v>-4197</v>
      </c>
      <c r="K23" s="3" t="n">
        <v>-6224.16</v>
      </c>
      <c r="L23" s="3" t="n">
        <v>-5621.72</v>
      </c>
      <c r="M23" s="3" t="n">
        <v>-2239.66</v>
      </c>
      <c r="N23" s="3" t="n">
        <v>-2557.22</v>
      </c>
      <c r="O23" s="3">
        <f>SUM(C23:N23)</f>
        <v/>
      </c>
      <c r="P23" t="inlineStr"/>
    </row>
    <row r="24">
      <c r="A24" t="inlineStr">
        <is>
          <t>4235-0000</t>
        </is>
      </c>
      <c r="B24" s="7" t="inlineStr">
        <is>
          <t>Concessions - One Time</t>
        </is>
      </c>
      <c r="C24" s="3" t="n">
        <v>0</v>
      </c>
      <c r="D24" s="3" t="n">
        <v>0</v>
      </c>
      <c r="E24" s="3" t="n">
        <v>0</v>
      </c>
      <c r="F24" s="3" t="n">
        <v>-530.95</v>
      </c>
      <c r="G24" s="3" t="n">
        <v>-2287.5</v>
      </c>
      <c r="H24" s="3" t="n">
        <v>0</v>
      </c>
      <c r="I24" s="3" t="n">
        <v>-157</v>
      </c>
      <c r="J24" s="3" t="n">
        <v>-1465</v>
      </c>
      <c r="K24" s="3" t="n">
        <v>0</v>
      </c>
      <c r="L24" s="3" t="n">
        <v>-2349.83</v>
      </c>
      <c r="M24" s="3" t="n">
        <v>0</v>
      </c>
      <c r="N24" s="3" t="n">
        <v>-2757.95</v>
      </c>
      <c r="O24" s="3">
        <f>SUM(C24:N24)</f>
        <v/>
      </c>
      <c r="P24" t="inlineStr"/>
    </row>
    <row r="25">
      <c r="A25" t="inlineStr">
        <is>
          <t>4280-0000</t>
        </is>
      </c>
      <c r="B25" s="7" t="inlineStr">
        <is>
          <t>Month To Month</t>
        </is>
      </c>
      <c r="C25" s="3" t="n">
        <v>1625</v>
      </c>
      <c r="D25" s="3" t="n">
        <v>-1428</v>
      </c>
      <c r="E25" s="3" t="n">
        <v>1250</v>
      </c>
      <c r="F25" s="3" t="n">
        <v>1234</v>
      </c>
      <c r="G25" s="3" t="n">
        <v>387</v>
      </c>
      <c r="H25" s="3" t="n">
        <v>1550</v>
      </c>
      <c r="I25" s="3" t="n">
        <v>1381</v>
      </c>
      <c r="J25" s="3" t="n">
        <v>1016</v>
      </c>
      <c r="K25" s="3" t="n">
        <v>1316</v>
      </c>
      <c r="L25" s="3" t="n">
        <v>951</v>
      </c>
      <c r="M25" s="3" t="n">
        <v>1467</v>
      </c>
      <c r="N25" s="3" t="n">
        <v>1000</v>
      </c>
      <c r="O25" s="3">
        <f>SUM(C25:N25)</f>
        <v/>
      </c>
      <c r="P25" t="inlineStr"/>
    </row>
    <row r="26">
      <c r="B26" s="8" t="inlineStr">
        <is>
          <t>Subtotal</t>
        </is>
      </c>
      <c r="C26" s="9">
        <f>SUM(C21:C25)</f>
        <v/>
      </c>
      <c r="D26" s="9">
        <f>SUM(D21:D25)</f>
        <v/>
      </c>
      <c r="E26" s="9">
        <f>SUM(E21:E25)</f>
        <v/>
      </c>
      <c r="F26" s="9">
        <f>SUM(F21:F25)</f>
        <v/>
      </c>
      <c r="G26" s="9">
        <f>SUM(G21:G25)</f>
        <v/>
      </c>
      <c r="H26" s="9">
        <f>SUM(H21:H25)</f>
        <v/>
      </c>
      <c r="I26" s="9">
        <f>SUM(I21:I25)</f>
        <v/>
      </c>
      <c r="J26" s="9">
        <f>SUM(J21:J25)</f>
        <v/>
      </c>
      <c r="K26" s="9">
        <f>SUM(K21:K25)</f>
        <v/>
      </c>
      <c r="L26" s="9">
        <f>SUM(L21:L25)</f>
        <v/>
      </c>
      <c r="M26" s="9">
        <f>SUM(M21:M25)</f>
        <v/>
      </c>
      <c r="N26" s="9">
        <f>SUM(N21:N25)</f>
        <v/>
      </c>
      <c r="O26" s="9">
        <f>SUM(C26:N26)</f>
        <v/>
      </c>
    </row>
    <row r="28">
      <c r="B28" s="6" t="inlineStr">
        <is>
          <t>BAD DEBT ADJUSTMENTS</t>
        </is>
      </c>
    </row>
    <row r="29">
      <c r="A29" t="inlineStr">
        <is>
          <t>4250-0000</t>
        </is>
      </c>
      <c r="B29" s="7" t="inlineStr">
        <is>
          <t>Bad Debt - Rent</t>
        </is>
      </c>
      <c r="C29" s="3" t="n">
        <v>-9334.91</v>
      </c>
      <c r="D29" s="3" t="n">
        <v>-9334.91</v>
      </c>
      <c r="E29" s="3" t="n">
        <v>-9334.91</v>
      </c>
      <c r="F29" s="3" t="n">
        <v>-9334.91</v>
      </c>
      <c r="G29" s="3" t="n">
        <v>-9334.91</v>
      </c>
      <c r="H29" s="3" t="n">
        <v>-9334.91</v>
      </c>
      <c r="I29" s="3" t="n">
        <v>-9334.91</v>
      </c>
      <c r="J29" s="3" t="n">
        <v>-9334.91</v>
      </c>
      <c r="K29" s="3" t="n">
        <v>-9334.91</v>
      </c>
      <c r="L29" s="3" t="n">
        <v>-9334.91</v>
      </c>
      <c r="M29" s="3" t="n">
        <v>-9334.91</v>
      </c>
      <c r="N29" s="3" t="n">
        <v>-9334.91</v>
      </c>
      <c r="O29" s="3">
        <f>SUM(C29:N29)</f>
        <v/>
      </c>
      <c r="P29" t="inlineStr"/>
    </row>
    <row r="30">
      <c r="A30" t="inlineStr">
        <is>
          <t>4251-0000</t>
        </is>
      </c>
      <c r="B30" s="7" t="inlineStr">
        <is>
          <t>Bad Debt - Rent Recoveries</t>
        </is>
      </c>
      <c r="C30" s="3" t="n">
        <v>280.05</v>
      </c>
      <c r="D30" s="3" t="n">
        <v>280.05</v>
      </c>
      <c r="E30" s="3" t="n">
        <v>280.05</v>
      </c>
      <c r="F30" s="3" t="n">
        <v>280.05</v>
      </c>
      <c r="G30" s="3" t="n">
        <v>280.05</v>
      </c>
      <c r="H30" s="3" t="n">
        <v>280.05</v>
      </c>
      <c r="I30" s="3" t="n">
        <v>280.05</v>
      </c>
      <c r="J30" s="3" t="n">
        <v>280.05</v>
      </c>
      <c r="K30" s="3" t="n">
        <v>280.05</v>
      </c>
      <c r="L30" s="3" t="n">
        <v>280.05</v>
      </c>
      <c r="M30" s="3" t="n">
        <v>280.05</v>
      </c>
      <c r="N30" s="3" t="n">
        <v>280.05</v>
      </c>
      <c r="O30" s="3">
        <f>SUM(C30:N30)</f>
        <v/>
      </c>
      <c r="P30" t="inlineStr"/>
    </row>
    <row r="31">
      <c r="B31" s="8" t="inlineStr">
        <is>
          <t>Subtotal</t>
        </is>
      </c>
      <c r="C31" s="9">
        <f>SUM(C29:C30)</f>
        <v/>
      </c>
      <c r="D31" s="9">
        <f>SUM(D29:D30)</f>
        <v/>
      </c>
      <c r="E31" s="9">
        <f>SUM(E29:E30)</f>
        <v/>
      </c>
      <c r="F31" s="9">
        <f>SUM(F29:F30)</f>
        <v/>
      </c>
      <c r="G31" s="9">
        <f>SUM(G29:G30)</f>
        <v/>
      </c>
      <c r="H31" s="9">
        <f>SUM(H29:H30)</f>
        <v/>
      </c>
      <c r="I31" s="9">
        <f>SUM(I29:I30)</f>
        <v/>
      </c>
      <c r="J31" s="9">
        <f>SUM(J29:J30)</f>
        <v/>
      </c>
      <c r="K31" s="9">
        <f>SUM(K29:K30)</f>
        <v/>
      </c>
      <c r="L31" s="9">
        <f>SUM(L29:L30)</f>
        <v/>
      </c>
      <c r="M31" s="9">
        <f>SUM(M29:M30)</f>
        <v/>
      </c>
      <c r="N31" s="9">
        <f>SUM(N29:N30)</f>
        <v/>
      </c>
      <c r="O31" s="9">
        <f>SUM(C31:N31)</f>
        <v/>
      </c>
    </row>
    <row r="33">
      <c r="B33" s="6" t="inlineStr">
        <is>
          <t>CURRENT RESIDENT CHARGES</t>
        </is>
      </c>
    </row>
    <row r="34">
      <c r="A34" t="inlineStr">
        <is>
          <t>4300-0201</t>
        </is>
      </c>
      <c r="B34" s="7" t="inlineStr">
        <is>
          <t>Renter's Liability Insurance Inc</t>
        </is>
      </c>
      <c r="C34" s="3" t="n">
        <v>1178</v>
      </c>
      <c r="D34" s="3" t="n">
        <v>1226</v>
      </c>
      <c r="E34" s="3" t="n">
        <v>1360</v>
      </c>
      <c r="F34" s="3" t="n">
        <v>1429</v>
      </c>
      <c r="G34" s="3" t="n">
        <v>1446</v>
      </c>
      <c r="H34" s="3" t="n">
        <v>1551</v>
      </c>
      <c r="I34" s="3" t="n">
        <v>1613</v>
      </c>
      <c r="J34" s="3" t="n">
        <v>1801</v>
      </c>
      <c r="K34" s="3" t="n">
        <v>1917</v>
      </c>
      <c r="L34" s="3" t="n">
        <v>1981</v>
      </c>
      <c r="M34" s="3" t="n">
        <v>2263</v>
      </c>
      <c r="N34" s="3" t="n">
        <v>2376</v>
      </c>
      <c r="O34" s="3">
        <f>SUM(C34:N34)</f>
        <v/>
      </c>
      <c r="P34" t="inlineStr">
        <is>
          <t>will be at 100% penetration [Andrea Harrel, 10/24/24]</t>
        </is>
      </c>
    </row>
    <row r="35">
      <c r="A35" t="inlineStr">
        <is>
          <t>4300-0202</t>
        </is>
      </c>
      <c r="B35" s="7" t="inlineStr">
        <is>
          <t>Late Fees</t>
        </is>
      </c>
      <c r="C35" s="3" t="n">
        <v>3771.8</v>
      </c>
      <c r="D35" s="3" t="n">
        <v>4243.2</v>
      </c>
      <c r="E35" s="3" t="n">
        <v>3581.6</v>
      </c>
      <c r="F35" s="3" t="n">
        <v>3645.2</v>
      </c>
      <c r="G35" s="3" t="n">
        <v>3763.2</v>
      </c>
      <c r="H35" s="3" t="n">
        <v>4216</v>
      </c>
      <c r="I35" s="3" t="n">
        <v>3851</v>
      </c>
      <c r="J35" s="3" t="n">
        <v>3679.1</v>
      </c>
      <c r="K35" s="3" t="n">
        <v>4264.1</v>
      </c>
      <c r="L35" s="3" t="n">
        <v>4265</v>
      </c>
      <c r="M35" s="3" t="n">
        <v>2868.54</v>
      </c>
      <c r="N35" s="3" t="n">
        <v>4155.5</v>
      </c>
      <c r="O35" s="3">
        <f>SUM(C35:N35)</f>
        <v/>
      </c>
      <c r="P35" t="inlineStr"/>
    </row>
    <row r="36">
      <c r="A36" t="inlineStr">
        <is>
          <t>4300-0204</t>
        </is>
      </c>
      <c r="B36" s="7" t="inlineStr">
        <is>
          <t>Waived Late Fees [negative]</t>
        </is>
      </c>
      <c r="C36" s="3" t="n">
        <v>0</v>
      </c>
      <c r="D36" s="3" t="n">
        <v>0</v>
      </c>
      <c r="E36" s="3" t="n">
        <v>0</v>
      </c>
      <c r="F36" s="3" t="n">
        <v>0</v>
      </c>
      <c r="G36" s="3" t="n">
        <v>0</v>
      </c>
      <c r="H36" s="3" t="n">
        <v>-248.3</v>
      </c>
      <c r="I36" s="3" t="n">
        <v>0</v>
      </c>
      <c r="J36" s="3" t="n">
        <v>0</v>
      </c>
      <c r="K36" s="3" t="n">
        <v>0</v>
      </c>
      <c r="L36" s="3" t="n">
        <v>0</v>
      </c>
      <c r="M36" s="3" t="n">
        <v>0</v>
      </c>
      <c r="N36" s="3" t="n">
        <v>0</v>
      </c>
      <c r="O36" s="3">
        <f>SUM(C36:N36)</f>
        <v/>
      </c>
      <c r="P36" t="inlineStr"/>
    </row>
    <row r="37">
      <c r="A37" t="inlineStr">
        <is>
          <t>4300-0203</t>
        </is>
      </c>
      <c r="B37" s="7" t="inlineStr">
        <is>
          <t>NSF Fees</t>
        </is>
      </c>
      <c r="C37" s="3" t="n">
        <v>450</v>
      </c>
      <c r="D37" s="3" t="n">
        <v>150</v>
      </c>
      <c r="E37" s="3" t="n">
        <v>525</v>
      </c>
      <c r="F37" s="3" t="n">
        <v>450</v>
      </c>
      <c r="G37" s="3" t="n">
        <v>1050</v>
      </c>
      <c r="H37" s="3" t="n">
        <v>750</v>
      </c>
      <c r="I37" s="3" t="n">
        <v>150</v>
      </c>
      <c r="J37" s="3" t="n">
        <v>450</v>
      </c>
      <c r="K37" s="3" t="n">
        <v>270</v>
      </c>
      <c r="L37" s="3" t="n">
        <v>210</v>
      </c>
      <c r="M37" s="3" t="n">
        <v>270</v>
      </c>
      <c r="N37" s="3" t="n">
        <v>150</v>
      </c>
      <c r="O37" s="3">
        <f>SUM(C37:N37)</f>
        <v/>
      </c>
      <c r="P37" t="inlineStr">
        <is>
          <t>NSF $30 [Andrea Harrel, 10/25/24]</t>
        </is>
      </c>
    </row>
    <row r="38">
      <c r="A38" t="inlineStr">
        <is>
          <t>4300-0205</t>
        </is>
      </c>
      <c r="B38" s="7" t="inlineStr">
        <is>
          <t>Pest Treatment</t>
        </is>
      </c>
      <c r="C38" s="3" t="n">
        <v>938.41</v>
      </c>
      <c r="D38" s="3" t="n">
        <v>699</v>
      </c>
      <c r="E38" s="3" t="n">
        <v>690</v>
      </c>
      <c r="F38" s="3" t="n">
        <v>690</v>
      </c>
      <c r="G38" s="3" t="n">
        <v>674</v>
      </c>
      <c r="H38" s="3" t="n">
        <v>659</v>
      </c>
      <c r="I38" s="3" t="n">
        <v>617</v>
      </c>
      <c r="J38" s="3" t="n">
        <v>640</v>
      </c>
      <c r="K38" s="3" t="n">
        <v>659</v>
      </c>
      <c r="L38" s="3" t="n">
        <v>653</v>
      </c>
      <c r="M38" s="3" t="n">
        <v>701</v>
      </c>
      <c r="N38" s="3" t="n">
        <v>782</v>
      </c>
      <c r="O38" s="3">
        <f>SUM(C38:N38)</f>
        <v/>
      </c>
      <c r="P38" t="inlineStr">
        <is>
          <t>$5 per residents, increased 2025 to $7 [Andrea Harrel, 10/25/24]</t>
        </is>
      </c>
    </row>
    <row r="39">
      <c r="A39" t="inlineStr">
        <is>
          <t>4300-0206</t>
        </is>
      </c>
      <c r="B39" s="7" t="inlineStr">
        <is>
          <t>Waiver Deposit Fee</t>
        </is>
      </c>
      <c r="C39" s="3" t="n">
        <v>1403</v>
      </c>
      <c r="D39" s="3" t="n">
        <v>1353</v>
      </c>
      <c r="E39" s="3" t="n">
        <v>1568</v>
      </c>
      <c r="F39" s="3" t="n">
        <v>1733.9</v>
      </c>
      <c r="G39" s="3" t="n">
        <v>1686</v>
      </c>
      <c r="H39" s="3" t="n">
        <v>1498</v>
      </c>
      <c r="I39" s="3" t="n">
        <v>1672</v>
      </c>
      <c r="J39" s="3" t="n">
        <v>1991</v>
      </c>
      <c r="K39" s="3" t="n">
        <v>2134</v>
      </c>
      <c r="L39" s="3" t="n">
        <v>2237</v>
      </c>
      <c r="M39" s="3" t="n">
        <v>2409</v>
      </c>
      <c r="N39" s="3" t="n">
        <v>3523</v>
      </c>
      <c r="O39" s="3">
        <f>SUM(C39:N39)</f>
        <v/>
      </c>
      <c r="P39" t="inlineStr">
        <is>
          <t>$34 monthly, for 75% of residents and new move ins will opt into it [Andrea Harrel, 10/25/24]</t>
        </is>
      </c>
    </row>
    <row r="40">
      <c r="A40" t="inlineStr">
        <is>
          <t>4300-0209</t>
        </is>
      </c>
      <c r="B40" s="7" t="inlineStr">
        <is>
          <t>Credit Builder Income</t>
        </is>
      </c>
      <c r="C40" s="3" t="n">
        <v>0</v>
      </c>
      <c r="D40" s="3" t="n">
        <v>0</v>
      </c>
      <c r="E40" s="3" t="n">
        <v>0</v>
      </c>
      <c r="F40" s="3" t="n">
        <v>0</v>
      </c>
      <c r="G40" s="3" t="n">
        <v>0</v>
      </c>
      <c r="H40" s="3" t="n">
        <v>12</v>
      </c>
      <c r="I40" s="3" t="n">
        <v>48</v>
      </c>
      <c r="J40" s="3" t="n">
        <v>96</v>
      </c>
      <c r="K40" s="3" t="n">
        <v>156</v>
      </c>
      <c r="L40" s="3" t="n">
        <v>216</v>
      </c>
      <c r="M40" s="3" t="n">
        <v>324</v>
      </c>
      <c r="N40" s="3" t="n">
        <v>270</v>
      </c>
      <c r="O40" s="3">
        <f>SUM(C40:N40)</f>
        <v/>
      </c>
      <c r="P40" t="inlineStr">
        <is>
          <t>$6 a month for credit builder, 10% of new residents and renewals with opt in it. [Andrea Harrel, 10/25/24]</t>
        </is>
      </c>
    </row>
    <row r="41">
      <c r="A41" t="inlineStr">
        <is>
          <t>4300-0210</t>
        </is>
      </c>
      <c r="B41" s="7" t="inlineStr">
        <is>
          <t>Transfer Fees</t>
        </is>
      </c>
      <c r="C41" s="3" t="n">
        <v>0</v>
      </c>
      <c r="D41" s="3" t="n">
        <v>0</v>
      </c>
      <c r="E41" s="3" t="n">
        <v>300</v>
      </c>
      <c r="F41" s="3" t="n">
        <v>0</v>
      </c>
      <c r="G41" s="3" t="n">
        <v>300</v>
      </c>
      <c r="H41" s="3" t="n">
        <v>600</v>
      </c>
      <c r="I41" s="3" t="n">
        <v>0</v>
      </c>
      <c r="J41" s="3" t="n">
        <v>300</v>
      </c>
      <c r="K41" s="3" t="n">
        <v>300</v>
      </c>
      <c r="L41" s="3" t="n">
        <v>0</v>
      </c>
      <c r="M41" s="3" t="n">
        <v>0</v>
      </c>
      <c r="N41" s="3" t="n">
        <v>0</v>
      </c>
      <c r="O41" s="3">
        <f>SUM(C41:N41)</f>
        <v/>
      </c>
      <c r="P41" t="inlineStr">
        <is>
          <t>Not booking any monies here due to change in transfer fee policy to 1 month [Andrea Harrel, 11/4/24]</t>
        </is>
      </c>
    </row>
    <row r="42">
      <c r="B42" s="8" t="inlineStr">
        <is>
          <t>Subtotal</t>
        </is>
      </c>
      <c r="C42" s="9">
        <f>SUM(C34:C41)</f>
        <v/>
      </c>
      <c r="D42" s="9">
        <f>SUM(D34:D41)</f>
        <v/>
      </c>
      <c r="E42" s="9">
        <f>SUM(E34:E41)</f>
        <v/>
      </c>
      <c r="F42" s="9">
        <f>SUM(F34:F41)</f>
        <v/>
      </c>
      <c r="G42" s="9">
        <f>SUM(G34:G41)</f>
        <v/>
      </c>
      <c r="H42" s="9">
        <f>SUM(H34:H41)</f>
        <v/>
      </c>
      <c r="I42" s="9">
        <f>SUM(I34:I41)</f>
        <v/>
      </c>
      <c r="J42" s="9">
        <f>SUM(J34:J41)</f>
        <v/>
      </c>
      <c r="K42" s="9">
        <f>SUM(K34:K41)</f>
        <v/>
      </c>
      <c r="L42" s="9">
        <f>SUM(L34:L41)</f>
        <v/>
      </c>
      <c r="M42" s="9">
        <f>SUM(M34:M41)</f>
        <v/>
      </c>
      <c r="N42" s="9">
        <f>SUM(N34:N41)</f>
        <v/>
      </c>
      <c r="O42" s="9">
        <f>SUM(C42:N42)</f>
        <v/>
      </c>
    </row>
    <row r="44">
      <c r="B44" s="5" t="inlineStr">
        <is>
          <t>Total Rental Income</t>
        </is>
      </c>
      <c r="C44" s="10">
        <f>C14+C18+C26+C31+C42</f>
        <v/>
      </c>
      <c r="D44" s="10">
        <f>D14+D18+D26+D31+D42</f>
        <v/>
      </c>
      <c r="E44" s="10">
        <f>E14+E18+E26+E31+E42</f>
        <v/>
      </c>
      <c r="F44" s="10">
        <f>F14+F18+F26+F31+F42</f>
        <v/>
      </c>
      <c r="G44" s="10">
        <f>G14+G18+G26+G31+G42</f>
        <v/>
      </c>
      <c r="H44" s="10">
        <f>H14+H18+H26+H31+H42</f>
        <v/>
      </c>
      <c r="I44" s="10">
        <f>I14+I18+I26+I31+I42</f>
        <v/>
      </c>
      <c r="J44" s="10">
        <f>J14+J18+J26+J31+J42</f>
        <v/>
      </c>
      <c r="K44" s="10">
        <f>K14+K18+K26+K31+K42</f>
        <v/>
      </c>
      <c r="L44" s="10">
        <f>L14+L18+L26+L31+L42</f>
        <v/>
      </c>
      <c r="M44" s="10">
        <f>M14+M18+M26+M31+M42</f>
        <v/>
      </c>
      <c r="N44" s="10">
        <f>N14+N18+N26+N31+N42</f>
        <v/>
      </c>
      <c r="O44" s="10">
        <f>SUM(C44:N44)</f>
        <v/>
      </c>
    </row>
    <row r="46">
      <c r="B46" s="5" t="inlineStr">
        <is>
          <t>OTHER INCOME</t>
        </is>
      </c>
    </row>
    <row r="47">
      <c r="B47" s="6" t="inlineStr">
        <is>
          <t>MOVE-IN CHARGES</t>
        </is>
      </c>
    </row>
    <row r="48">
      <c r="A48" t="inlineStr">
        <is>
          <t>4300-0101</t>
        </is>
      </c>
      <c r="B48" s="7" t="inlineStr">
        <is>
          <t>Admin Fees</t>
        </is>
      </c>
      <c r="C48" s="3" t="n">
        <v>0</v>
      </c>
      <c r="D48" s="3" t="n">
        <v>0</v>
      </c>
      <c r="E48" s="3" t="n">
        <v>0</v>
      </c>
      <c r="F48" s="3" t="n">
        <v>0</v>
      </c>
      <c r="G48" s="3" t="n">
        <v>0</v>
      </c>
      <c r="H48" s="3" t="n">
        <v>0</v>
      </c>
      <c r="I48" s="3" t="n">
        <v>0</v>
      </c>
      <c r="J48" s="3" t="n">
        <v>0</v>
      </c>
      <c r="K48" s="3" t="n">
        <v>300</v>
      </c>
      <c r="L48" s="3" t="n">
        <v>1300</v>
      </c>
      <c r="M48" s="3" t="n">
        <v>0</v>
      </c>
      <c r="N48" s="3" t="n">
        <v>1599</v>
      </c>
      <c r="O48" s="3">
        <f>SUM(C48:N48)</f>
        <v/>
      </c>
      <c r="P48" t="inlineStr">
        <is>
          <t>Charging $200 admin fees (holding fee) 2025, was not charging in 2024 [Andrea Harrel, 11/4/24]</t>
        </is>
      </c>
    </row>
    <row r="49">
      <c r="A49" t="inlineStr">
        <is>
          <t>4300-0103</t>
        </is>
      </c>
      <c r="B49" s="7" t="inlineStr">
        <is>
          <t>Waived Admin Fees [negative]</t>
        </is>
      </c>
      <c r="C49" s="3" t="n">
        <v>-150</v>
      </c>
      <c r="D49" s="3" t="n">
        <v>0</v>
      </c>
      <c r="E49" s="3" t="n">
        <v>0</v>
      </c>
      <c r="F49" s="3" t="n">
        <v>0</v>
      </c>
      <c r="G49" s="3" t="n">
        <v>0</v>
      </c>
      <c r="H49" s="3" t="n">
        <v>0</v>
      </c>
      <c r="I49" s="3" t="n">
        <v>0</v>
      </c>
      <c r="J49" s="3" t="n">
        <v>0</v>
      </c>
      <c r="K49" s="3" t="n">
        <v>0</v>
      </c>
      <c r="L49" s="3" t="n">
        <v>0</v>
      </c>
      <c r="M49" s="3" t="n">
        <v>0</v>
      </c>
      <c r="N49" s="3" t="n">
        <v>0</v>
      </c>
      <c r="O49" s="3">
        <f>SUM(C49:N49)</f>
        <v/>
      </c>
      <c r="P49" t="inlineStr"/>
    </row>
    <row r="50">
      <c r="A50" t="inlineStr">
        <is>
          <t>4300-0102</t>
        </is>
      </c>
      <c r="B50" s="7" t="inlineStr">
        <is>
          <t>Application Fees</t>
        </is>
      </c>
      <c r="C50" s="3" t="n">
        <v>3000</v>
      </c>
      <c r="D50" s="3" t="n">
        <v>3177.5</v>
      </c>
      <c r="E50" s="3" t="n">
        <v>-177.5</v>
      </c>
      <c r="F50" s="3" t="n">
        <v>2691</v>
      </c>
      <c r="G50" s="3" t="n">
        <v>1731</v>
      </c>
      <c r="H50" s="3" t="n">
        <v>1689</v>
      </c>
      <c r="I50" s="3" t="n">
        <v>2082</v>
      </c>
      <c r="J50" s="3" t="n">
        <v>1995</v>
      </c>
      <c r="K50" s="3" t="n">
        <v>2740</v>
      </c>
      <c r="L50" s="3" t="n">
        <v>2700</v>
      </c>
      <c r="M50" s="3" t="n">
        <v>3300</v>
      </c>
      <c r="N50" s="3" t="n">
        <v>1200</v>
      </c>
      <c r="O50" s="3">
        <f>SUM(C50:N50)</f>
        <v/>
      </c>
      <c r="P50" t="inlineStr">
        <is>
          <t>Decrease in app fee due to only charging $75 app fee for each adult and adding a holding fee (admin) [Andrea Harrel, 11/4/24]</t>
        </is>
      </c>
    </row>
    <row r="51">
      <c r="A51" t="inlineStr">
        <is>
          <t>4300-0104</t>
        </is>
      </c>
      <c r="B51" s="7" t="inlineStr">
        <is>
          <t>Waived Application Fees [negative]</t>
        </is>
      </c>
      <c r="C51" s="3" t="n">
        <v>-150</v>
      </c>
      <c r="D51" s="3" t="n">
        <v>-300</v>
      </c>
      <c r="E51" s="3" t="n">
        <v>0</v>
      </c>
      <c r="F51" s="3" t="n">
        <v>0</v>
      </c>
      <c r="G51" s="3" t="n">
        <v>0</v>
      </c>
      <c r="H51" s="3" t="n">
        <v>0</v>
      </c>
      <c r="I51" s="3" t="n">
        <v>-150</v>
      </c>
      <c r="J51" s="3" t="n">
        <v>-150</v>
      </c>
      <c r="K51" s="3" t="n">
        <v>0</v>
      </c>
      <c r="L51" s="3" t="n">
        <v>0</v>
      </c>
      <c r="M51" s="3" t="n">
        <v>-600</v>
      </c>
      <c r="N51" s="3" t="n">
        <v>-150</v>
      </c>
      <c r="O51" s="3">
        <f>SUM(C51:N51)</f>
        <v/>
      </c>
      <c r="P51" t="inlineStr"/>
    </row>
    <row r="52">
      <c r="B52" s="8" t="inlineStr">
        <is>
          <t>Subtotal</t>
        </is>
      </c>
      <c r="C52" s="9">
        <f>SUM(C48:C51)</f>
        <v/>
      </c>
      <c r="D52" s="9">
        <f>SUM(D48:D51)</f>
        <v/>
      </c>
      <c r="E52" s="9">
        <f>SUM(E48:E51)</f>
        <v/>
      </c>
      <c r="F52" s="9">
        <f>SUM(F48:F51)</f>
        <v/>
      </c>
      <c r="G52" s="9">
        <f>SUM(G48:G51)</f>
        <v/>
      </c>
      <c r="H52" s="9">
        <f>SUM(H48:H51)</f>
        <v/>
      </c>
      <c r="I52" s="9">
        <f>SUM(I48:I51)</f>
        <v/>
      </c>
      <c r="J52" s="9">
        <f>SUM(J48:J51)</f>
        <v/>
      </c>
      <c r="K52" s="9">
        <f>SUM(K48:K51)</f>
        <v/>
      </c>
      <c r="L52" s="9">
        <f>SUM(L48:L51)</f>
        <v/>
      </c>
      <c r="M52" s="9">
        <f>SUM(M48:M51)</f>
        <v/>
      </c>
      <c r="N52" s="9">
        <f>SUM(N48:N51)</f>
        <v/>
      </c>
      <c r="O52" s="9">
        <f>SUM(C52:N52)</f>
        <v/>
      </c>
    </row>
    <row r="54">
      <c r="B54" s="6" t="inlineStr">
        <is>
          <t>MOVE-OUT CHARGES</t>
        </is>
      </c>
    </row>
    <row r="55">
      <c r="A55" t="inlineStr">
        <is>
          <t>4300-0301</t>
        </is>
      </c>
      <c r="B55" s="7" t="inlineStr">
        <is>
          <t>Bad Debt - Other [should be negative]</t>
        </is>
      </c>
      <c r="C55" s="3" t="n">
        <v>-6100.29</v>
      </c>
      <c r="D55" s="3" t="n">
        <v>-6100.29</v>
      </c>
      <c r="E55" s="3" t="n">
        <v>-6100.29</v>
      </c>
      <c r="F55" s="3" t="n">
        <v>-6100.29</v>
      </c>
      <c r="G55" s="3" t="n">
        <v>-6100.29</v>
      </c>
      <c r="H55" s="3" t="n">
        <v>-6100.29</v>
      </c>
      <c r="I55" s="3" t="n">
        <v>-6100.29</v>
      </c>
      <c r="J55" s="3" t="n">
        <v>-6100.29</v>
      </c>
      <c r="K55" s="3" t="n">
        <v>-6100.29</v>
      </c>
      <c r="L55" s="3" t="n">
        <v>-6100.29</v>
      </c>
      <c r="M55" s="3" t="n">
        <v>-6100.29</v>
      </c>
      <c r="N55" s="3" t="n">
        <v>-6100.29</v>
      </c>
      <c r="O55" s="3">
        <f>SUM(C55:N55)</f>
        <v/>
      </c>
      <c r="P55" t="inlineStr"/>
    </row>
    <row r="56">
      <c r="A56" t="inlineStr">
        <is>
          <t>4300-0302</t>
        </is>
      </c>
      <c r="B56" s="7" t="inlineStr">
        <is>
          <t>Bad Debt - Other Recoveries [should be positive]</t>
        </is>
      </c>
      <c r="C56" s="3" t="n">
        <v>610.03</v>
      </c>
      <c r="D56" s="3" t="n">
        <v>610.03</v>
      </c>
      <c r="E56" s="3" t="n">
        <v>610.03</v>
      </c>
      <c r="F56" s="3" t="n">
        <v>610.03</v>
      </c>
      <c r="G56" s="3" t="n">
        <v>610.03</v>
      </c>
      <c r="H56" s="3" t="n">
        <v>610.03</v>
      </c>
      <c r="I56" s="3" t="n">
        <v>610.03</v>
      </c>
      <c r="J56" s="3" t="n">
        <v>610.03</v>
      </c>
      <c r="K56" s="3" t="n">
        <v>610.03</v>
      </c>
      <c r="L56" s="3" t="n">
        <v>610.03</v>
      </c>
      <c r="M56" s="3" t="n">
        <v>610.03</v>
      </c>
      <c r="N56" s="3" t="n">
        <v>610.03</v>
      </c>
      <c r="O56" s="3">
        <f>SUM(C56:N56)</f>
        <v/>
      </c>
      <c r="P56" t="inlineStr"/>
    </row>
    <row r="57">
      <c r="A57" t="inlineStr">
        <is>
          <t>4300-0307</t>
        </is>
      </c>
      <c r="B57" s="7" t="inlineStr">
        <is>
          <t>Eviction Reimbursement</t>
        </is>
      </c>
      <c r="C57" s="3" t="n">
        <v>0</v>
      </c>
      <c r="D57" s="3" t="n">
        <v>1950.5</v>
      </c>
      <c r="E57" s="3" t="n">
        <v>129</v>
      </c>
      <c r="F57" s="3" t="n">
        <v>0</v>
      </c>
      <c r="G57" s="3" t="n">
        <v>0</v>
      </c>
      <c r="H57" s="3" t="n">
        <v>2746.06</v>
      </c>
      <c r="I57" s="3" t="n">
        <v>1131.03</v>
      </c>
      <c r="J57" s="3" t="n">
        <v>1116</v>
      </c>
      <c r="K57" s="3" t="n">
        <v>837</v>
      </c>
      <c r="L57" s="3" t="n">
        <v>238</v>
      </c>
      <c r="M57" s="3" t="n">
        <v>387</v>
      </c>
      <c r="N57" s="3" t="n">
        <v>310</v>
      </c>
      <c r="O57" s="3">
        <f>SUM(C57:N57)</f>
        <v/>
      </c>
      <c r="P57" t="inlineStr"/>
    </row>
    <row r="58">
      <c r="A58" t="inlineStr">
        <is>
          <t>4300-0308</t>
        </is>
      </c>
      <c r="B58" s="7" t="inlineStr">
        <is>
          <t>Move-Out/Damaged Charges</t>
        </is>
      </c>
      <c r="C58" s="3" t="n">
        <v>5641</v>
      </c>
      <c r="D58" s="3" t="n">
        <v>1292</v>
      </c>
      <c r="E58" s="3" t="n">
        <v>175</v>
      </c>
      <c r="F58" s="3" t="n">
        <v>455</v>
      </c>
      <c r="G58" s="3" t="n">
        <v>705</v>
      </c>
      <c r="H58" s="3" t="n">
        <v>1685</v>
      </c>
      <c r="I58" s="3" t="n">
        <v>1630.95</v>
      </c>
      <c r="J58" s="3" t="n">
        <v>1578.34</v>
      </c>
      <c r="K58" s="3" t="n">
        <v>1026.75</v>
      </c>
      <c r="L58" s="3" t="n">
        <v>3913.74</v>
      </c>
      <c r="M58" s="3" t="n">
        <v>5561.77</v>
      </c>
      <c r="N58" s="3" t="n">
        <v>763.61</v>
      </c>
      <c r="O58" s="3">
        <f>SUM(C58:N58)</f>
        <v/>
      </c>
      <c r="P58" t="inlineStr"/>
    </row>
    <row r="59">
      <c r="A59" t="inlineStr">
        <is>
          <t>4300-0309</t>
        </is>
      </c>
      <c r="B59" s="7" t="inlineStr">
        <is>
          <t>Termination/Cancellation Fees Income</t>
        </is>
      </c>
      <c r="C59" s="3" t="n">
        <v>0</v>
      </c>
      <c r="D59" s="3" t="n">
        <v>0</v>
      </c>
      <c r="E59" s="3" t="n">
        <v>0</v>
      </c>
      <c r="F59" s="3" t="n">
        <v>8277</v>
      </c>
      <c r="G59" s="3" t="n">
        <v>0</v>
      </c>
      <c r="H59" s="3" t="n">
        <v>0</v>
      </c>
      <c r="I59" s="3" t="n">
        <v>1461.15</v>
      </c>
      <c r="J59" s="3" t="n">
        <v>0</v>
      </c>
      <c r="K59" s="3" t="n">
        <v>0</v>
      </c>
      <c r="L59" s="3" t="n">
        <v>5248.8</v>
      </c>
      <c r="M59" s="3" t="n">
        <v>6919.8</v>
      </c>
      <c r="N59" s="3" t="n">
        <v>2898</v>
      </c>
      <c r="O59" s="3">
        <f>SUM(C59:N59)</f>
        <v/>
      </c>
      <c r="P59" t="inlineStr"/>
    </row>
    <row r="60">
      <c r="A60" t="inlineStr">
        <is>
          <t>4300-0310</t>
        </is>
      </c>
      <c r="B60" s="7" t="inlineStr">
        <is>
          <t>Trash Removal Fee (Upon Move Out)</t>
        </is>
      </c>
      <c r="C60" s="3" t="n">
        <v>1135</v>
      </c>
      <c r="D60" s="3" t="n">
        <v>208</v>
      </c>
      <c r="E60" s="3" t="n">
        <v>150</v>
      </c>
      <c r="F60" s="3" t="n">
        <v>500</v>
      </c>
      <c r="G60" s="3" t="n">
        <v>50</v>
      </c>
      <c r="H60" s="3" t="n">
        <v>250</v>
      </c>
      <c r="I60" s="3" t="n">
        <v>650</v>
      </c>
      <c r="J60" s="3" t="n">
        <v>150</v>
      </c>
      <c r="K60" s="3" t="n">
        <v>0</v>
      </c>
      <c r="L60" s="3" t="n">
        <v>0</v>
      </c>
      <c r="M60" s="3" t="n">
        <v>650</v>
      </c>
      <c r="N60" s="3" t="n">
        <v>0</v>
      </c>
      <c r="O60" s="3">
        <f>SUM(C60:N60)</f>
        <v/>
      </c>
      <c r="P60" t="inlineStr"/>
    </row>
    <row r="61">
      <c r="B61" s="8" t="inlineStr">
        <is>
          <t>Subtotal</t>
        </is>
      </c>
      <c r="C61" s="9">
        <f>SUM(C55:C60)</f>
        <v/>
      </c>
      <c r="D61" s="9">
        <f>SUM(D55:D60)</f>
        <v/>
      </c>
      <c r="E61" s="9">
        <f>SUM(E55:E60)</f>
        <v/>
      </c>
      <c r="F61" s="9">
        <f>SUM(F55:F60)</f>
        <v/>
      </c>
      <c r="G61" s="9">
        <f>SUM(G55:G60)</f>
        <v/>
      </c>
      <c r="H61" s="9">
        <f>SUM(H55:H60)</f>
        <v/>
      </c>
      <c r="I61" s="9">
        <f>SUM(I55:I60)</f>
        <v/>
      </c>
      <c r="J61" s="9">
        <f>SUM(J55:J60)</f>
        <v/>
      </c>
      <c r="K61" s="9">
        <f>SUM(K55:K60)</f>
        <v/>
      </c>
      <c r="L61" s="9">
        <f>SUM(L55:L60)</f>
        <v/>
      </c>
      <c r="M61" s="9">
        <f>SUM(M55:M60)</f>
        <v/>
      </c>
      <c r="N61" s="9">
        <f>SUM(N55:N60)</f>
        <v/>
      </c>
      <c r="O61" s="9">
        <f>SUM(C61:N61)</f>
        <v/>
      </c>
    </row>
    <row r="63">
      <c r="B63" s="6" t="inlineStr">
        <is>
          <t>UTILITY INCOME</t>
        </is>
      </c>
    </row>
    <row r="64">
      <c r="A64" t="inlineStr">
        <is>
          <t>4300-0501</t>
        </is>
      </c>
      <c r="B64" s="7" t="inlineStr">
        <is>
          <t>Income - Utility: Electricity</t>
        </is>
      </c>
      <c r="C64" s="3" t="n">
        <v>90</v>
      </c>
      <c r="D64" s="3" t="n">
        <v>406.41</v>
      </c>
      <c r="E64" s="3" t="n">
        <v>464.81</v>
      </c>
      <c r="F64" s="3" t="n">
        <v>80.09</v>
      </c>
      <c r="G64" s="3" t="n">
        <v>549.76</v>
      </c>
      <c r="H64" s="3" t="n">
        <v>398.02</v>
      </c>
      <c r="I64" s="3" t="n">
        <v>168.54</v>
      </c>
      <c r="J64" s="3" t="n">
        <v>313.76</v>
      </c>
      <c r="K64" s="3" t="n">
        <v>191.71</v>
      </c>
      <c r="L64" s="3" t="n">
        <v>639.0700000000001</v>
      </c>
      <c r="M64" s="3" t="n">
        <v>641.97</v>
      </c>
      <c r="N64" s="3" t="n">
        <v>0</v>
      </c>
      <c r="O64" s="3">
        <f>SUM(C64:N64)</f>
        <v/>
      </c>
      <c r="P64" t="inlineStr"/>
    </row>
    <row r="65">
      <c r="A65" t="inlineStr">
        <is>
          <t>4300-0503</t>
        </is>
      </c>
      <c r="B65" s="7" t="inlineStr">
        <is>
          <t>Income - Utility: Reimbursement</t>
        </is>
      </c>
      <c r="C65" s="3" t="n">
        <v>50</v>
      </c>
      <c r="D65" s="3" t="n">
        <v>30</v>
      </c>
      <c r="E65" s="3" t="n">
        <v>35</v>
      </c>
      <c r="F65" s="3" t="n">
        <v>30</v>
      </c>
      <c r="G65" s="3" t="n">
        <v>25</v>
      </c>
      <c r="H65" s="3" t="n">
        <v>60</v>
      </c>
      <c r="I65" s="3" t="n">
        <v>85</v>
      </c>
      <c r="J65" s="3" t="n">
        <v>80</v>
      </c>
      <c r="K65" s="3" t="n">
        <v>95</v>
      </c>
      <c r="L65" s="3" t="n">
        <v>90</v>
      </c>
      <c r="M65" s="3" t="n">
        <v>150</v>
      </c>
      <c r="N65" s="3" t="n">
        <v>55</v>
      </c>
      <c r="O65" s="3">
        <f>SUM(C65:N65)</f>
        <v/>
      </c>
      <c r="P65" t="inlineStr">
        <is>
          <t>Ramp up due to occupancy increase [Andrea Harrel, 10/24/24]</t>
        </is>
      </c>
    </row>
    <row r="66">
      <c r="A66" t="inlineStr">
        <is>
          <t>4300-0506</t>
        </is>
      </c>
      <c r="B66" s="7" t="inlineStr">
        <is>
          <t>Income - Utility: Valet Trash</t>
        </is>
      </c>
      <c r="C66" s="3" t="n">
        <v>4428</v>
      </c>
      <c r="D66" s="3" t="n">
        <v>4457</v>
      </c>
      <c r="E66" s="3" t="n">
        <v>4461</v>
      </c>
      <c r="F66" s="3" t="n">
        <v>4493</v>
      </c>
      <c r="G66" s="3" t="n">
        <v>4413</v>
      </c>
      <c r="H66" s="3" t="n">
        <v>4364</v>
      </c>
      <c r="I66" s="3" t="n">
        <v>4110</v>
      </c>
      <c r="J66" s="3" t="n">
        <v>4323</v>
      </c>
      <c r="K66" s="3" t="n">
        <v>4469</v>
      </c>
      <c r="L66" s="3" t="n">
        <v>4514</v>
      </c>
      <c r="M66" s="3" t="n">
        <v>4861</v>
      </c>
      <c r="N66" s="3" t="n">
        <v>5479</v>
      </c>
      <c r="O66" s="3">
        <f>SUM(C66:N66)</f>
        <v/>
      </c>
      <c r="P66" t="inlineStr">
        <is>
          <t>increasing from 25 a month to 35 a month [Andrea Harrel, 11/4/24]</t>
        </is>
      </c>
    </row>
    <row r="67">
      <c r="A67" t="inlineStr">
        <is>
          <t>4300-0505</t>
        </is>
      </c>
      <c r="B67" s="7" t="inlineStr">
        <is>
          <t>Income - Utility: Trash</t>
        </is>
      </c>
      <c r="C67" s="3" t="n">
        <v>849</v>
      </c>
      <c r="D67" s="3" t="n">
        <v>935</v>
      </c>
      <c r="E67" s="3" t="n">
        <v>982</v>
      </c>
      <c r="F67" s="3" t="n">
        <v>1032</v>
      </c>
      <c r="G67" s="3" t="n">
        <v>1072</v>
      </c>
      <c r="H67" s="3" t="n">
        <v>1124</v>
      </c>
      <c r="I67" s="3" t="n">
        <v>1135</v>
      </c>
      <c r="J67" s="3" t="n">
        <v>1252</v>
      </c>
      <c r="K67" s="3" t="n">
        <v>1331</v>
      </c>
      <c r="L67" s="3" t="n">
        <v>1273</v>
      </c>
      <c r="M67" s="3" t="n">
        <v>1355</v>
      </c>
      <c r="N67" s="3" t="n">
        <v>1463</v>
      </c>
      <c r="O67" s="3">
        <f>SUM(C67:N67)</f>
        <v/>
      </c>
      <c r="P67" t="inlineStr">
        <is>
          <t>changing from $10 to $12 monthly [Andrea Harrel, 10/24/24]</t>
        </is>
      </c>
    </row>
    <row r="68">
      <c r="A68" t="inlineStr">
        <is>
          <t>4300-0512</t>
        </is>
      </c>
      <c r="B68" s="7" t="inlineStr">
        <is>
          <t>Income - Utility: Water/Sewer</t>
        </is>
      </c>
      <c r="C68" s="3" t="n">
        <v>5560.46</v>
      </c>
      <c r="D68" s="3" t="n">
        <v>7500.47</v>
      </c>
      <c r="E68" s="3" t="n">
        <v>7112.84</v>
      </c>
      <c r="F68" s="3" t="n">
        <v>7870.82</v>
      </c>
      <c r="G68" s="3" t="n">
        <v>7182.51</v>
      </c>
      <c r="H68" s="3" t="n">
        <v>7311.88</v>
      </c>
      <c r="I68" s="3" t="n">
        <v>6983.75</v>
      </c>
      <c r="J68" s="3" t="n">
        <v>6835.64</v>
      </c>
      <c r="K68" s="3" t="n">
        <v>6913.86</v>
      </c>
      <c r="L68" s="3" t="n">
        <v>7350.61</v>
      </c>
      <c r="M68" s="3" t="n">
        <v>6341.75</v>
      </c>
      <c r="N68" s="3" t="n">
        <v>5570.78</v>
      </c>
      <c r="O68" s="3">
        <f>SUM(C68:N68)</f>
        <v/>
      </c>
      <c r="P68" t="inlineStr"/>
    </row>
    <row r="69">
      <c r="A69" t="inlineStr">
        <is>
          <t>4300-0520</t>
        </is>
      </c>
      <c r="B69" s="7" t="inlineStr">
        <is>
          <t>Income - HUD Utility Allowances</t>
        </is>
      </c>
      <c r="C69" s="3" t="n">
        <v>0</v>
      </c>
      <c r="D69" s="3" t="n">
        <v>282</v>
      </c>
      <c r="E69" s="3" t="n">
        <v>0</v>
      </c>
      <c r="F69" s="3" t="n">
        <v>0</v>
      </c>
      <c r="G69" s="3" t="n">
        <v>0</v>
      </c>
      <c r="H69" s="3" t="n">
        <v>0</v>
      </c>
      <c r="I69" s="3" t="n">
        <v>287</v>
      </c>
      <c r="J69" s="3" t="n">
        <v>-171</v>
      </c>
      <c r="K69" s="3" t="n">
        <v>193</v>
      </c>
      <c r="L69" s="3" t="n">
        <v>52</v>
      </c>
      <c r="M69" s="3" t="n">
        <v>-193</v>
      </c>
      <c r="N69" s="3" t="n">
        <v>0</v>
      </c>
      <c r="O69" s="3">
        <f>SUM(C69:N69)</f>
        <v/>
      </c>
      <c r="P69" t="inlineStr"/>
    </row>
    <row r="70">
      <c r="A70" t="inlineStr">
        <is>
          <t>4300-0521</t>
        </is>
      </c>
      <c r="B70" s="7" t="inlineStr">
        <is>
          <t>Income  - Tenant Utility Allowances Paid</t>
        </is>
      </c>
      <c r="C70" s="3" t="n">
        <v>0</v>
      </c>
      <c r="D70" s="3" t="n">
        <v>0</v>
      </c>
      <c r="E70" s="3" t="n">
        <v>0</v>
      </c>
      <c r="F70" s="3" t="n">
        <v>71</v>
      </c>
      <c r="G70" s="3" t="n">
        <v>0</v>
      </c>
      <c r="H70" s="3" t="n">
        <v>0</v>
      </c>
      <c r="I70" s="3" t="n">
        <v>0</v>
      </c>
      <c r="J70" s="3" t="n">
        <v>4</v>
      </c>
      <c r="K70" s="3" t="n">
        <v>0</v>
      </c>
      <c r="L70" s="3" t="n">
        <v>0</v>
      </c>
      <c r="M70" s="3" t="n">
        <v>0</v>
      </c>
      <c r="N70" s="3" t="n">
        <v>0</v>
      </c>
      <c r="O70" s="3">
        <f>SUM(C70:N70)</f>
        <v/>
      </c>
      <c r="P70" t="inlineStr"/>
    </row>
    <row r="71">
      <c r="B71" s="8" t="inlineStr">
        <is>
          <t>Subtotal</t>
        </is>
      </c>
      <c r="C71" s="9">
        <f>SUM(C64:C70)</f>
        <v/>
      </c>
      <c r="D71" s="9">
        <f>SUM(D64:D70)</f>
        <v/>
      </c>
      <c r="E71" s="9">
        <f>SUM(E64:E70)</f>
        <v/>
      </c>
      <c r="F71" s="9">
        <f>SUM(F64:F70)</f>
        <v/>
      </c>
      <c r="G71" s="9">
        <f>SUM(G64:G70)</f>
        <v/>
      </c>
      <c r="H71" s="9">
        <f>SUM(H64:H70)</f>
        <v/>
      </c>
      <c r="I71" s="9">
        <f>SUM(I64:I70)</f>
        <v/>
      </c>
      <c r="J71" s="9">
        <f>SUM(J64:J70)</f>
        <v/>
      </c>
      <c r="K71" s="9">
        <f>SUM(K64:K70)</f>
        <v/>
      </c>
      <c r="L71" s="9">
        <f>SUM(L64:L70)</f>
        <v/>
      </c>
      <c r="M71" s="9">
        <f>SUM(M64:M70)</f>
        <v/>
      </c>
      <c r="N71" s="9">
        <f>SUM(N64:N70)</f>
        <v/>
      </c>
      <c r="O71" s="9">
        <f>SUM(C71:N71)</f>
        <v/>
      </c>
    </row>
    <row r="73">
      <c r="B73" s="6" t="inlineStr">
        <is>
          <t>AMENITY INCOME</t>
        </is>
      </c>
    </row>
    <row r="74">
      <c r="A74" t="inlineStr">
        <is>
          <t>4300-0603</t>
        </is>
      </c>
      <c r="B74" s="7" t="inlineStr">
        <is>
          <t>Parking - Resident</t>
        </is>
      </c>
      <c r="C74" s="3" t="n">
        <v>495</v>
      </c>
      <c r="D74" s="3" t="n">
        <v>318</v>
      </c>
      <c r="E74" s="3" t="n">
        <v>330</v>
      </c>
      <c r="F74" s="3" t="n">
        <v>406</v>
      </c>
      <c r="G74" s="3" t="n">
        <v>269</v>
      </c>
      <c r="H74" s="3" t="n">
        <v>344</v>
      </c>
      <c r="I74" s="3" t="n">
        <v>405</v>
      </c>
      <c r="J74" s="3" t="n">
        <v>289</v>
      </c>
      <c r="K74" s="3" t="n">
        <v>663</v>
      </c>
      <c r="L74" s="3" t="n">
        <v>408</v>
      </c>
      <c r="M74" s="3" t="n">
        <v>1824</v>
      </c>
      <c r="N74" s="3" t="n">
        <v>938</v>
      </c>
      <c r="O74" s="3">
        <f>SUM(C74:N74)</f>
        <v/>
      </c>
      <c r="P74" t="inlineStr">
        <is>
          <t>$35 per month, reserved parking spot [Andrea Harrel, 10/25/24]</t>
        </is>
      </c>
    </row>
    <row r="75">
      <c r="A75" t="inlineStr">
        <is>
          <t>4300-0606</t>
        </is>
      </c>
      <c r="B75" s="7" t="inlineStr">
        <is>
          <t>Pet Fee - Non Refundable</t>
        </is>
      </c>
      <c r="C75" s="3" t="n">
        <v>100</v>
      </c>
      <c r="D75" s="3" t="n">
        <v>0</v>
      </c>
      <c r="E75" s="3" t="n">
        <v>0</v>
      </c>
      <c r="F75" s="3" t="n">
        <v>400</v>
      </c>
      <c r="G75" s="3" t="n">
        <v>600</v>
      </c>
      <c r="H75" s="3" t="n">
        <v>200</v>
      </c>
      <c r="I75" s="3" t="n">
        <v>1500</v>
      </c>
      <c r="J75" s="3" t="n">
        <v>700</v>
      </c>
      <c r="K75" s="3" t="n">
        <v>1100</v>
      </c>
      <c r="L75" s="3" t="n">
        <v>1400</v>
      </c>
      <c r="M75" s="3" t="n">
        <v>-200</v>
      </c>
      <c r="N75" s="3" t="n">
        <v>0</v>
      </c>
      <c r="O75" s="3">
        <f>SUM(C75:N75)</f>
        <v/>
      </c>
      <c r="P75" t="inlineStr">
        <is>
          <t>$400 pet fee, per pet [Andrea Harrel, 10/25/24]</t>
        </is>
      </c>
    </row>
    <row r="76">
      <c r="A76" t="inlineStr">
        <is>
          <t>4300-0607</t>
        </is>
      </c>
      <c r="B76" s="7" t="inlineStr">
        <is>
          <t>Pet Rent</t>
        </is>
      </c>
      <c r="C76" s="3" t="n">
        <v>435</v>
      </c>
      <c r="D76" s="3" t="n">
        <v>441</v>
      </c>
      <c r="E76" s="3" t="n">
        <v>490</v>
      </c>
      <c r="F76" s="3" t="n">
        <v>454</v>
      </c>
      <c r="G76" s="3" t="n">
        <v>1286</v>
      </c>
      <c r="H76" s="3" t="n">
        <v>1370</v>
      </c>
      <c r="I76" s="3" t="n">
        <v>1030</v>
      </c>
      <c r="J76" s="3" t="n">
        <v>237.11</v>
      </c>
      <c r="K76" s="3" t="n">
        <v>1450</v>
      </c>
      <c r="L76" s="3" t="n">
        <v>655</v>
      </c>
      <c r="M76" s="3" t="n">
        <v>1652</v>
      </c>
      <c r="N76" s="3" t="n">
        <v>695</v>
      </c>
      <c r="O76" s="3">
        <f>SUM(C76:N76)</f>
        <v/>
      </c>
      <c r="P76" t="inlineStr">
        <is>
          <t>pet fee is $25 per pet at 25% of residents have a pet [Andrea Harrel, 10/25/24]</t>
        </is>
      </c>
    </row>
    <row r="77">
      <c r="B77" s="8" t="inlineStr">
        <is>
          <t>Subtotal</t>
        </is>
      </c>
      <c r="C77" s="9">
        <f>SUM(C74:C76)</f>
        <v/>
      </c>
      <c r="D77" s="9">
        <f>SUM(D74:D76)</f>
        <v/>
      </c>
      <c r="E77" s="9">
        <f>SUM(E74:E76)</f>
        <v/>
      </c>
      <c r="F77" s="9">
        <f>SUM(F74:F76)</f>
        <v/>
      </c>
      <c r="G77" s="9">
        <f>SUM(G74:G76)</f>
        <v/>
      </c>
      <c r="H77" s="9">
        <f>SUM(H74:H76)</f>
        <v/>
      </c>
      <c r="I77" s="9">
        <f>SUM(I74:I76)</f>
        <v/>
      </c>
      <c r="J77" s="9">
        <f>SUM(J74:J76)</f>
        <v/>
      </c>
      <c r="K77" s="9">
        <f>SUM(K74:K76)</f>
        <v/>
      </c>
      <c r="L77" s="9">
        <f>SUM(L74:L76)</f>
        <v/>
      </c>
      <c r="M77" s="9">
        <f>SUM(M74:M76)</f>
        <v/>
      </c>
      <c r="N77" s="9">
        <f>SUM(N74:N76)</f>
        <v/>
      </c>
      <c r="O77" s="9">
        <f>SUM(C77:N77)</f>
        <v/>
      </c>
    </row>
    <row r="79">
      <c r="B79" s="6" t="inlineStr">
        <is>
          <t>CONTRACT INCOME</t>
        </is>
      </c>
    </row>
    <row r="80">
      <c r="A80" t="inlineStr">
        <is>
          <t>4300-0801</t>
        </is>
      </c>
      <c r="B80" s="7" t="inlineStr">
        <is>
          <t>Cable/Internet Income</t>
        </is>
      </c>
      <c r="C80" s="3" t="n">
        <v>1048</v>
      </c>
      <c r="D80" s="3" t="n">
        <v>1088</v>
      </c>
      <c r="E80" s="3" t="n">
        <v>400</v>
      </c>
      <c r="F80" s="3" t="n">
        <v>1672</v>
      </c>
      <c r="G80" s="3" t="n">
        <v>976</v>
      </c>
      <c r="H80" s="3" t="n">
        <v>904</v>
      </c>
      <c r="I80" s="3" t="n">
        <v>872</v>
      </c>
      <c r="J80" s="3" t="n">
        <v>872</v>
      </c>
      <c r="K80" s="3" t="n">
        <v>848</v>
      </c>
      <c r="L80" s="3" t="n">
        <v>0</v>
      </c>
      <c r="M80" s="3" t="n">
        <v>792</v>
      </c>
      <c r="N80" s="3" t="n">
        <v>808</v>
      </c>
      <c r="O80" s="3">
        <f>SUM(C80:N80)</f>
        <v/>
      </c>
      <c r="P80" t="inlineStr">
        <is>
          <t>AT&amp;T income, average $750 monthly [Andrea Harrel, 10/25/24]</t>
        </is>
      </c>
    </row>
    <row r="81">
      <c r="B81" s="8" t="inlineStr">
        <is>
          <t>Subtotal</t>
        </is>
      </c>
      <c r="C81" s="9">
        <f>SUM(C80:C80)</f>
        <v/>
      </c>
      <c r="D81" s="9">
        <f>SUM(D80:D80)</f>
        <v/>
      </c>
      <c r="E81" s="9">
        <f>SUM(E80:E80)</f>
        <v/>
      </c>
      <c r="F81" s="9">
        <f>SUM(F80:F80)</f>
        <v/>
      </c>
      <c r="G81" s="9">
        <f>SUM(G80:G80)</f>
        <v/>
      </c>
      <c r="H81" s="9">
        <f>SUM(H80:H80)</f>
        <v/>
      </c>
      <c r="I81" s="9">
        <f>SUM(I80:I80)</f>
        <v/>
      </c>
      <c r="J81" s="9">
        <f>SUM(J80:J80)</f>
        <v/>
      </c>
      <c r="K81" s="9">
        <f>SUM(K80:K80)</f>
        <v/>
      </c>
      <c r="L81" s="9">
        <f>SUM(L80:L80)</f>
        <v/>
      </c>
      <c r="M81" s="9">
        <f>SUM(M80:M80)</f>
        <v/>
      </c>
      <c r="N81" s="9">
        <f>SUM(N80:N80)</f>
        <v/>
      </c>
      <c r="O81" s="9">
        <f>SUM(C81:N81)</f>
        <v/>
      </c>
    </row>
    <row r="83">
      <c r="B83" s="6" t="inlineStr">
        <is>
          <t>OTHER MISCELLANEOUS INCOME</t>
        </is>
      </c>
    </row>
    <row r="84">
      <c r="A84" t="inlineStr">
        <is>
          <t>4300-0903</t>
        </is>
      </c>
      <c r="B84" s="7" t="inlineStr">
        <is>
          <t>Miscellaneous Income</t>
        </is>
      </c>
      <c r="C84" s="3" t="n">
        <v>706</v>
      </c>
      <c r="D84" s="3" t="n">
        <v>737</v>
      </c>
      <c r="E84" s="3" t="n">
        <v>806</v>
      </c>
      <c r="F84" s="3" t="n">
        <v>850</v>
      </c>
      <c r="G84" s="3" t="n">
        <v>886</v>
      </c>
      <c r="H84" s="3" t="n">
        <v>924</v>
      </c>
      <c r="I84" s="3" t="n">
        <v>936</v>
      </c>
      <c r="J84" s="3" t="n">
        <v>1153.82</v>
      </c>
      <c r="K84" s="3" t="n">
        <v>3939.19</v>
      </c>
      <c r="L84" s="3" t="n">
        <v>2108</v>
      </c>
      <c r="M84" s="3" t="n">
        <v>1339.32</v>
      </c>
      <c r="N84" s="3" t="n">
        <v>1948.01</v>
      </c>
      <c r="O84" s="3">
        <f>SUM(C84:N84)</f>
        <v/>
      </c>
      <c r="P84" t="inlineStr">
        <is>
          <t>Community Amenity Fee is getting coded here. [Andrea Harrel, 10/24/24]</t>
        </is>
      </c>
    </row>
    <row r="85">
      <c r="A85" t="inlineStr">
        <is>
          <t>4300-0907</t>
        </is>
      </c>
      <c r="B85" s="7" t="inlineStr">
        <is>
          <t>Key/Lock Income</t>
        </is>
      </c>
      <c r="C85" s="3" t="n">
        <v>0</v>
      </c>
      <c r="D85" s="3" t="n">
        <v>0</v>
      </c>
      <c r="E85" s="3" t="n">
        <v>0</v>
      </c>
      <c r="F85" s="3" t="n">
        <v>0</v>
      </c>
      <c r="G85" s="3" t="n">
        <v>50</v>
      </c>
      <c r="H85" s="3" t="n">
        <v>0</v>
      </c>
      <c r="I85" s="3" t="n">
        <v>35</v>
      </c>
      <c r="J85" s="3" t="n">
        <v>50</v>
      </c>
      <c r="K85" s="3" t="n">
        <v>0</v>
      </c>
      <c r="L85" s="3" t="n">
        <v>0</v>
      </c>
      <c r="M85" s="3" t="n">
        <v>55</v>
      </c>
      <c r="N85" s="3" t="n">
        <v>0</v>
      </c>
      <c r="O85" s="3">
        <f>SUM(C85:N85)</f>
        <v/>
      </c>
      <c r="P85" t="inlineStr"/>
    </row>
    <row r="86">
      <c r="B86" s="8" t="inlineStr">
        <is>
          <t>Subtotal</t>
        </is>
      </c>
      <c r="C86" s="9">
        <f>SUM(C84:C85)</f>
        <v/>
      </c>
      <c r="D86" s="9">
        <f>SUM(D84:D85)</f>
        <v/>
      </c>
      <c r="E86" s="9">
        <f>SUM(E84:E85)</f>
        <v/>
      </c>
      <c r="F86" s="9">
        <f>SUM(F84:F85)</f>
        <v/>
      </c>
      <c r="G86" s="9">
        <f>SUM(G84:G85)</f>
        <v/>
      </c>
      <c r="H86" s="9">
        <f>SUM(H84:H85)</f>
        <v/>
      </c>
      <c r="I86" s="9">
        <f>SUM(I84:I85)</f>
        <v/>
      </c>
      <c r="J86" s="9">
        <f>SUM(J84:J85)</f>
        <v/>
      </c>
      <c r="K86" s="9">
        <f>SUM(K84:K85)</f>
        <v/>
      </c>
      <c r="L86" s="9">
        <f>SUM(L84:L85)</f>
        <v/>
      </c>
      <c r="M86" s="9">
        <f>SUM(M84:M85)</f>
        <v/>
      </c>
      <c r="N86" s="9">
        <f>SUM(N84:N85)</f>
        <v/>
      </c>
      <c r="O86" s="9">
        <f>SUM(C86:N86)</f>
        <v/>
      </c>
    </row>
    <row r="88">
      <c r="B88" s="5" t="inlineStr">
        <is>
          <t>Total Other Income</t>
        </is>
      </c>
      <c r="C88" s="10">
        <f>C52+C61+C71+C77+C81+C86</f>
        <v/>
      </c>
      <c r="D88" s="10">
        <f>D52+D61+D71+D77+D81+D86</f>
        <v/>
      </c>
      <c r="E88" s="10">
        <f>E52+E61+E71+E77+E81+E86</f>
        <v/>
      </c>
      <c r="F88" s="10">
        <f>F52+F61+F71+F77+F81+F86</f>
        <v/>
      </c>
      <c r="G88" s="10">
        <f>G52+G61+G71+G77+G81+G86</f>
        <v/>
      </c>
      <c r="H88" s="10">
        <f>H52+H61+H71+H77+H81+H86</f>
        <v/>
      </c>
      <c r="I88" s="10">
        <f>I52+I61+I71+I77+I81+I86</f>
        <v/>
      </c>
      <c r="J88" s="10">
        <f>J52+J61+J71+J77+J81+J86</f>
        <v/>
      </c>
      <c r="K88" s="10">
        <f>K52+K61+K71+K77+K81+K86</f>
        <v/>
      </c>
      <c r="L88" s="10">
        <f>L52+L61+L71+L77+L81+L86</f>
        <v/>
      </c>
      <c r="M88" s="10">
        <f>M52+M61+M71+M77+M81+M86</f>
        <v/>
      </c>
      <c r="N88" s="10">
        <f>N52+N61+N71+N77+N81+N86</f>
        <v/>
      </c>
      <c r="O88" s="10">
        <f>SUM(C88:N88)</f>
        <v/>
      </c>
    </row>
    <row r="90">
      <c r="B90" s="5" t="inlineStr">
        <is>
          <t>PAYROLL</t>
        </is>
      </c>
    </row>
    <row r="91">
      <c r="B91" s="6" t="inlineStr">
        <is>
          <t>COMPENSATION EXPENSE - MAINTENANCE</t>
        </is>
      </c>
    </row>
    <row r="92">
      <c r="A92" t="inlineStr">
        <is>
          <t>5010-1000</t>
        </is>
      </c>
      <c r="B92" s="7" t="inlineStr">
        <is>
          <t>Salaries &amp; Wages - Maint</t>
        </is>
      </c>
      <c r="C92" s="3" t="n">
        <v>8679.059999999999</v>
      </c>
      <c r="D92" s="3" t="n">
        <v>7140.15</v>
      </c>
      <c r="E92" s="3" t="n">
        <v>8472.540000000001</v>
      </c>
      <c r="F92" s="3" t="n">
        <v>11513.66</v>
      </c>
      <c r="G92" s="3" t="n">
        <v>15554.05</v>
      </c>
      <c r="H92" s="3" t="n">
        <v>13056.41</v>
      </c>
      <c r="I92" s="3" t="n">
        <v>11888.18</v>
      </c>
      <c r="J92" s="3" t="n">
        <v>15921.53</v>
      </c>
      <c r="K92" s="3" t="n">
        <v>8091.53</v>
      </c>
      <c r="L92" s="3" t="n">
        <v>5747.46</v>
      </c>
      <c r="M92" s="3" t="n">
        <v>5936.03</v>
      </c>
      <c r="N92" s="3" t="n">
        <v>8852.200000000001</v>
      </c>
      <c r="O92" s="3">
        <f>SUM(C92:N92)</f>
        <v/>
      </c>
      <c r="P92" t="inlineStr">
        <is>
          <t>50% MS $36 an hr, MT- $23 hr, &amp; $19 and hr porter [Andrea Harrel, 10/24/24]</t>
        </is>
      </c>
    </row>
    <row r="93">
      <c r="A93" t="inlineStr">
        <is>
          <t>5010-3000</t>
        </is>
      </c>
      <c r="B93" s="7" t="inlineStr">
        <is>
          <t>Bonuses - Maint</t>
        </is>
      </c>
      <c r="C93" s="3" t="n">
        <v>0</v>
      </c>
      <c r="D93" s="3" t="n">
        <v>216</v>
      </c>
      <c r="E93" s="3" t="n">
        <v>0</v>
      </c>
      <c r="F93" s="3" t="n">
        <v>60</v>
      </c>
      <c r="G93" s="3" t="n">
        <v>3000</v>
      </c>
      <c r="H93" s="3" t="n">
        <v>0</v>
      </c>
      <c r="I93" s="3" t="n">
        <v>0</v>
      </c>
      <c r="J93" s="3" t="n">
        <v>2050</v>
      </c>
      <c r="K93" s="3" t="n">
        <v>0</v>
      </c>
      <c r="L93" s="3" t="n">
        <v>0</v>
      </c>
      <c r="M93" s="3" t="n">
        <v>5090</v>
      </c>
      <c r="N93" s="3" t="n">
        <v>0</v>
      </c>
      <c r="O93" s="3">
        <f>SUM(C93:N93)</f>
        <v/>
      </c>
      <c r="P93" t="inlineStr">
        <is>
          <t>50% potential for quarterly bonus [Andrea Harrel, 10/24/24]</t>
        </is>
      </c>
    </row>
    <row r="94">
      <c r="A94" t="inlineStr">
        <is>
          <t>5010-4000</t>
        </is>
      </c>
      <c r="B94" s="7" t="inlineStr">
        <is>
          <t>Commissions - Maint</t>
        </is>
      </c>
      <c r="C94" s="3" t="n">
        <v>0</v>
      </c>
      <c r="D94" s="3" t="n">
        <v>250.45</v>
      </c>
      <c r="E94" s="3" t="n">
        <v>99.31</v>
      </c>
      <c r="F94" s="3" t="n">
        <v>191.22</v>
      </c>
      <c r="G94" s="3" t="n">
        <v>323.19</v>
      </c>
      <c r="H94" s="3" t="n">
        <v>149.95</v>
      </c>
      <c r="I94" s="3" t="n">
        <v>306.75</v>
      </c>
      <c r="J94" s="3" t="n">
        <v>527.71</v>
      </c>
      <c r="K94" s="3" t="n">
        <v>366.64</v>
      </c>
      <c r="L94" s="3" t="n">
        <v>84.20999999999999</v>
      </c>
      <c r="M94" s="3" t="n">
        <v>262.89</v>
      </c>
      <c r="N94" s="3" t="n">
        <v>279.56</v>
      </c>
      <c r="O94" s="3">
        <f>SUM(C94:N94)</f>
        <v/>
      </c>
      <c r="P94" t="inlineStr"/>
    </row>
    <row r="95">
      <c r="A95" t="inlineStr">
        <is>
          <t>5010-5000</t>
        </is>
      </c>
      <c r="B95" s="7" t="inlineStr">
        <is>
          <t>Overtime - Maint</t>
        </is>
      </c>
      <c r="C95" s="3" t="n">
        <v>4083.15</v>
      </c>
      <c r="D95" s="3" t="n">
        <v>4113.1</v>
      </c>
      <c r="E95" s="3" t="n">
        <v>914.14</v>
      </c>
      <c r="F95" s="3" t="n">
        <v>2971.68</v>
      </c>
      <c r="G95" s="3" t="n">
        <v>2414.23</v>
      </c>
      <c r="H95" s="3" t="n">
        <v>1155.53</v>
      </c>
      <c r="I95" s="3" t="n">
        <v>749.4400000000001</v>
      </c>
      <c r="J95" s="3" t="n">
        <v>2387.64</v>
      </c>
      <c r="K95" s="3" t="n">
        <v>1038.28</v>
      </c>
      <c r="L95" s="3" t="n">
        <v>1967.77</v>
      </c>
      <c r="M95" s="3" t="n">
        <v>662.99</v>
      </c>
      <c r="N95" s="3" t="n">
        <v>1009.44</v>
      </c>
      <c r="O95" s="3">
        <f>SUM(C95:N95)</f>
        <v/>
      </c>
      <c r="P95" t="inlineStr">
        <is>
          <t>add more monies in hotter and cooler months. [Andrea Harrel, 11/4/24]</t>
        </is>
      </c>
    </row>
    <row r="96">
      <c r="B96" s="8" t="inlineStr">
        <is>
          <t>Subtotal</t>
        </is>
      </c>
      <c r="C96" s="9">
        <f>SUM(C92:C95)</f>
        <v/>
      </c>
      <c r="D96" s="9">
        <f>SUM(D92:D95)</f>
        <v/>
      </c>
      <c r="E96" s="9">
        <f>SUM(E92:E95)</f>
        <v/>
      </c>
      <c r="F96" s="9">
        <f>SUM(F92:F95)</f>
        <v/>
      </c>
      <c r="G96" s="9">
        <f>SUM(G92:G95)</f>
        <v/>
      </c>
      <c r="H96" s="9">
        <f>SUM(H92:H95)</f>
        <v/>
      </c>
      <c r="I96" s="9">
        <f>SUM(I92:I95)</f>
        <v/>
      </c>
      <c r="J96" s="9">
        <f>SUM(J92:J95)</f>
        <v/>
      </c>
      <c r="K96" s="9">
        <f>SUM(K92:K95)</f>
        <v/>
      </c>
      <c r="L96" s="9">
        <f>SUM(L92:L95)</f>
        <v/>
      </c>
      <c r="M96" s="9">
        <f>SUM(M92:M95)</f>
        <v/>
      </c>
      <c r="N96" s="9">
        <f>SUM(N92:N95)</f>
        <v/>
      </c>
      <c r="O96" s="9">
        <f>SUM(C96:N96)</f>
        <v/>
      </c>
    </row>
    <row r="98">
      <c r="B98" s="6" t="inlineStr">
        <is>
          <t>COMPENSATION EXPENSE - LEASING</t>
        </is>
      </c>
    </row>
    <row r="99">
      <c r="A99" t="inlineStr">
        <is>
          <t>5015-1000</t>
        </is>
      </c>
      <c r="B99" s="7" t="inlineStr">
        <is>
          <t>Salaries &amp; Wages - Leasing</t>
        </is>
      </c>
      <c r="C99" s="3" t="n">
        <v>12957.83</v>
      </c>
      <c r="D99" s="3" t="n">
        <v>7739.88</v>
      </c>
      <c r="E99" s="3" t="n">
        <v>11894.22</v>
      </c>
      <c r="F99" s="3" t="n">
        <v>7889.75</v>
      </c>
      <c r="G99" s="3" t="n">
        <v>10332.54</v>
      </c>
      <c r="H99" s="3" t="n">
        <v>11454.08</v>
      </c>
      <c r="I99" s="3" t="n">
        <v>10608.92</v>
      </c>
      <c r="J99" s="3" t="n">
        <v>14752.25</v>
      </c>
      <c r="K99" s="3" t="n">
        <v>12006.58</v>
      </c>
      <c r="L99" s="3" t="n">
        <v>12844.37</v>
      </c>
      <c r="M99" s="3" t="n">
        <v>10417.16</v>
      </c>
      <c r="N99" s="3" t="n">
        <v>7253.64</v>
      </c>
      <c r="O99" s="3">
        <f>SUM(C99:N99)</f>
        <v/>
      </c>
      <c r="P99" t="inlineStr">
        <is>
          <t>PM- 70K yr, AM $21 hr, LC $20 hr [Andrea Harrel, 10/24/24]</t>
        </is>
      </c>
    </row>
    <row r="100">
      <c r="A100" t="inlineStr">
        <is>
          <t>5015-3000</t>
        </is>
      </c>
      <c r="B100" s="7" t="inlineStr">
        <is>
          <t>Bonuses - Leasing</t>
        </is>
      </c>
      <c r="C100" s="3" t="n">
        <v>0</v>
      </c>
      <c r="D100" s="3" t="n">
        <v>1408</v>
      </c>
      <c r="E100" s="3" t="n">
        <v>0</v>
      </c>
      <c r="F100" s="3" t="n">
        <v>0</v>
      </c>
      <c r="G100" s="3" t="n">
        <v>3750</v>
      </c>
      <c r="H100" s="3" t="n">
        <v>0</v>
      </c>
      <c r="I100" s="3" t="n">
        <v>0</v>
      </c>
      <c r="J100" s="3" t="n">
        <v>4578</v>
      </c>
      <c r="K100" s="3" t="n">
        <v>0</v>
      </c>
      <c r="L100" s="3" t="n">
        <v>0</v>
      </c>
      <c r="M100" s="3" t="n">
        <v>4013</v>
      </c>
      <c r="N100" s="3" t="n">
        <v>0</v>
      </c>
      <c r="O100" s="3">
        <f>SUM(C100:N100)</f>
        <v/>
      </c>
      <c r="P100" t="inlineStr">
        <is>
          <t>50% quarterly bonus potential [Andrea Harrel, 10/24/24]</t>
        </is>
      </c>
    </row>
    <row r="101">
      <c r="A101" t="inlineStr">
        <is>
          <t>5015-4000</t>
        </is>
      </c>
      <c r="B101" s="7" t="inlineStr">
        <is>
          <t>Commissions - Leasing</t>
        </is>
      </c>
      <c r="C101" s="3" t="n">
        <v>1265.24</v>
      </c>
      <c r="D101" s="3" t="n">
        <v>1111.12</v>
      </c>
      <c r="E101" s="3" t="n">
        <v>473.55</v>
      </c>
      <c r="F101" s="3" t="n">
        <v>803.13</v>
      </c>
      <c r="G101" s="3" t="n">
        <v>1105.55</v>
      </c>
      <c r="H101" s="3" t="n">
        <v>568.35</v>
      </c>
      <c r="I101" s="3" t="n">
        <v>1019.6</v>
      </c>
      <c r="J101" s="3" t="n">
        <v>2228.42</v>
      </c>
      <c r="K101" s="3" t="n">
        <v>2228.64</v>
      </c>
      <c r="L101" s="3" t="n">
        <v>2074.66</v>
      </c>
      <c r="M101" s="3" t="n">
        <v>1790.33</v>
      </c>
      <c r="N101" s="3" t="n">
        <v>3784.41</v>
      </c>
      <c r="O101" s="3">
        <f>SUM(C101:N101)</f>
        <v/>
      </c>
      <c r="P101" t="inlineStr"/>
    </row>
    <row r="102">
      <c r="A102" t="inlineStr">
        <is>
          <t>5015-5000</t>
        </is>
      </c>
      <c r="B102" s="7" t="inlineStr">
        <is>
          <t>Overtime - Leasing</t>
        </is>
      </c>
      <c r="C102" s="3" t="n">
        <v>55.33</v>
      </c>
      <c r="D102" s="3" t="n">
        <v>28.86</v>
      </c>
      <c r="E102" s="3" t="n">
        <v>327.75</v>
      </c>
      <c r="F102" s="3" t="n">
        <v>75.09</v>
      </c>
      <c r="G102" s="3" t="n">
        <v>92.03</v>
      </c>
      <c r="H102" s="3" t="n">
        <v>499.95</v>
      </c>
      <c r="I102" s="3" t="n">
        <v>332.93</v>
      </c>
      <c r="J102" s="3" t="n">
        <v>776.1</v>
      </c>
      <c r="K102" s="3" t="n">
        <v>578.3099999999999</v>
      </c>
      <c r="L102" s="3" t="n">
        <v>238.05</v>
      </c>
      <c r="M102" s="3" t="n">
        <v>143.95</v>
      </c>
      <c r="N102" s="3" t="n">
        <v>0</v>
      </c>
      <c r="O102" s="3">
        <f>SUM(C102:N102)</f>
        <v/>
      </c>
      <c r="P102" t="inlineStr"/>
    </row>
    <row r="103">
      <c r="B103" s="8" t="inlineStr">
        <is>
          <t>Subtotal</t>
        </is>
      </c>
      <c r="C103" s="9">
        <f>SUM(C99:C102)</f>
        <v/>
      </c>
      <c r="D103" s="9">
        <f>SUM(D99:D102)</f>
        <v/>
      </c>
      <c r="E103" s="9">
        <f>SUM(E99:E102)</f>
        <v/>
      </c>
      <c r="F103" s="9">
        <f>SUM(F99:F102)</f>
        <v/>
      </c>
      <c r="G103" s="9">
        <f>SUM(G99:G102)</f>
        <v/>
      </c>
      <c r="H103" s="9">
        <f>SUM(H99:H102)</f>
        <v/>
      </c>
      <c r="I103" s="9">
        <f>SUM(I99:I102)</f>
        <v/>
      </c>
      <c r="J103" s="9">
        <f>SUM(J99:J102)</f>
        <v/>
      </c>
      <c r="K103" s="9">
        <f>SUM(K99:K102)</f>
        <v/>
      </c>
      <c r="L103" s="9">
        <f>SUM(L99:L102)</f>
        <v/>
      </c>
      <c r="M103" s="9">
        <f>SUM(M99:M102)</f>
        <v/>
      </c>
      <c r="N103" s="9">
        <f>SUM(N99:N102)</f>
        <v/>
      </c>
      <c r="O103" s="9">
        <f>SUM(C103:N103)</f>
        <v/>
      </c>
    </row>
    <row r="105">
      <c r="B105" s="6" t="inlineStr">
        <is>
          <t>OTHER PAYROLL RELATED COSTS</t>
        </is>
      </c>
    </row>
    <row r="106">
      <c r="A106" t="inlineStr">
        <is>
          <t>5032-0000</t>
        </is>
      </c>
      <c r="B106" s="7" t="inlineStr">
        <is>
          <t>Teammate Discounts</t>
        </is>
      </c>
      <c r="C106" s="3" t="n">
        <v>177</v>
      </c>
      <c r="D106" s="3" t="n">
        <v>0</v>
      </c>
      <c r="E106" s="3" t="n">
        <v>0</v>
      </c>
      <c r="F106" s="3" t="n">
        <v>0</v>
      </c>
      <c r="G106" s="3" t="n">
        <v>789</v>
      </c>
      <c r="H106" s="3" t="n">
        <v>623</v>
      </c>
      <c r="I106" s="3" t="n">
        <v>623</v>
      </c>
      <c r="J106" s="3" t="n">
        <v>1077</v>
      </c>
      <c r="K106" s="3" t="n">
        <v>1209</v>
      </c>
      <c r="L106" s="3" t="n">
        <v>586</v>
      </c>
      <c r="M106" s="3" t="n">
        <v>586</v>
      </c>
      <c r="N106" s="3" t="n">
        <v>586</v>
      </c>
      <c r="O106" s="3">
        <f>SUM(C106:N106)</f>
        <v/>
      </c>
      <c r="P106" t="inlineStr">
        <is>
          <t>1 employee for discount [Andrea Harrel, 10/24/24]</t>
        </is>
      </c>
    </row>
    <row r="107">
      <c r="A107" t="inlineStr">
        <is>
          <t>5035-0000</t>
        </is>
      </c>
      <c r="B107" s="7" t="inlineStr">
        <is>
          <t>Temporary Help</t>
        </is>
      </c>
      <c r="C107" s="3" t="n">
        <v>6082</v>
      </c>
      <c r="D107" s="3" t="n">
        <v>-478.67</v>
      </c>
      <c r="E107" s="3" t="n">
        <v>14887.11</v>
      </c>
      <c r="F107" s="3" t="n">
        <v>2295.52</v>
      </c>
      <c r="G107" s="3" t="n">
        <v>6265.67</v>
      </c>
      <c r="H107" s="3" t="n">
        <v>0</v>
      </c>
      <c r="I107" s="3" t="n">
        <v>-584.85</v>
      </c>
      <c r="J107" s="3" t="n">
        <v>0</v>
      </c>
      <c r="K107" s="3" t="n">
        <v>0</v>
      </c>
      <c r="L107" s="3" t="n">
        <v>2050.1</v>
      </c>
      <c r="M107" s="3" t="n">
        <v>7174.02</v>
      </c>
      <c r="N107" s="3" t="n">
        <v>4337.97</v>
      </c>
      <c r="O107" s="3">
        <f>SUM(C107:N107)</f>
        <v/>
      </c>
      <c r="P107" t="inlineStr">
        <is>
          <t>decreasing temp help 2025. 40 hrs a month at $25 an hr. [Andrea Harrel, 11/4/24]</t>
        </is>
      </c>
    </row>
    <row r="108">
      <c r="A108" t="inlineStr">
        <is>
          <t>5037-0000</t>
        </is>
      </c>
      <c r="B108" s="7" t="inlineStr">
        <is>
          <t>Payroll Processing Fees (Payroll Burden)</t>
        </is>
      </c>
      <c r="C108" s="3" t="n">
        <v>8640.190000000001</v>
      </c>
      <c r="D108" s="3" t="n">
        <v>7042.39</v>
      </c>
      <c r="E108" s="3" t="n">
        <v>7085.27</v>
      </c>
      <c r="F108" s="3" t="n">
        <v>7515.05</v>
      </c>
      <c r="G108" s="3" t="n">
        <v>11696.49</v>
      </c>
      <c r="H108" s="3" t="n">
        <v>8596.540000000001</v>
      </c>
      <c r="I108" s="3" t="n">
        <v>7963.45</v>
      </c>
      <c r="J108" s="3" t="n">
        <v>13818.09</v>
      </c>
      <c r="K108" s="3" t="n">
        <v>7766.38</v>
      </c>
      <c r="L108" s="3" t="n">
        <v>7333.29</v>
      </c>
      <c r="M108" s="3" t="n">
        <v>9048.43</v>
      </c>
      <c r="N108" s="3" t="n">
        <v>6770.96</v>
      </c>
      <c r="O108" s="3">
        <f>SUM(C108:N108)</f>
        <v/>
      </c>
      <c r="P108" t="inlineStr">
        <is>
          <t>32% per signed PMA [Andrea Harrel, 10/24/24]</t>
        </is>
      </c>
    </row>
    <row r="109">
      <c r="A109" t="inlineStr">
        <is>
          <t>5040-0000</t>
        </is>
      </c>
      <c r="B109" s="7" t="inlineStr">
        <is>
          <t>Payroll Allocation (Centralized Support)</t>
        </is>
      </c>
      <c r="C109" s="3" t="n">
        <v>873</v>
      </c>
      <c r="D109" s="3" t="n">
        <v>873</v>
      </c>
      <c r="E109" s="3" t="n">
        <v>873</v>
      </c>
      <c r="F109" s="3" t="n">
        <v>873</v>
      </c>
      <c r="G109" s="3" t="n">
        <v>873</v>
      </c>
      <c r="H109" s="3" t="n">
        <v>873</v>
      </c>
      <c r="I109" s="3" t="n">
        <v>873</v>
      </c>
      <c r="J109" s="3" t="n">
        <v>873</v>
      </c>
      <c r="K109" s="3" t="n">
        <v>873</v>
      </c>
      <c r="L109" s="3" t="n">
        <v>873</v>
      </c>
      <c r="M109" s="3" t="n">
        <v>873</v>
      </c>
      <c r="N109" s="3" t="n">
        <v>873</v>
      </c>
      <c r="O109" s="3">
        <f>SUM(C109:N109)</f>
        <v/>
      </c>
      <c r="P109" t="inlineStr">
        <is>
          <t>$4.50 a door 
"Includes centralized support to increase administrative, leasing, and collections productivity, while freeing up the onsite team to focus on maintenance, resident satisfaction, and occupancy improvement.
Main categories of centralized support include:
●Central leasing: phone, text, and email follow-ups to all leads, traffic increase to onsite leasing team, and AI lead management.
●Application approvals: centrally approve applications to ensure quick application processing while ensuring renter criteria is kept.
●Renewal offers management: creation and sending of renewal offers to residents, follow-ups with undecided residents, generating and countersigning leases.
●Former resident collections: move-out reconciliations, deposit accounting, follow-ups to residents with balances, deposit waiver program management, and collection agency programs management." [Andrea Harrel, 10/24/24]</t>
        </is>
      </c>
    </row>
    <row r="110">
      <c r="A110" t="inlineStr">
        <is>
          <t>5050-0000</t>
        </is>
      </c>
      <c r="B110" s="7" t="inlineStr">
        <is>
          <t>Cell Phone Allowance</t>
        </is>
      </c>
      <c r="C110" s="3" t="n">
        <v>100</v>
      </c>
      <c r="D110" s="3" t="n">
        <v>75</v>
      </c>
      <c r="E110" s="3" t="n">
        <v>75</v>
      </c>
      <c r="F110" s="3" t="n">
        <v>81.5</v>
      </c>
      <c r="G110" s="3" t="n">
        <v>76.5</v>
      </c>
      <c r="H110" s="3" t="n">
        <v>75</v>
      </c>
      <c r="I110" s="3" t="n">
        <v>75</v>
      </c>
      <c r="J110" s="3" t="n">
        <v>50</v>
      </c>
      <c r="K110" s="3" t="n">
        <v>50</v>
      </c>
      <c r="L110" s="3" t="n">
        <v>50</v>
      </c>
      <c r="M110" s="3" t="n">
        <v>50</v>
      </c>
      <c r="N110" s="3" t="n">
        <v>50</v>
      </c>
      <c r="O110" s="3">
        <f>SUM(C110:N110)</f>
        <v/>
      </c>
      <c r="P110" t="inlineStr">
        <is>
          <t>cell phone allowance, for PM, MT &amp; 50% MS [Andrea Harrel, 10/24/24]</t>
        </is>
      </c>
    </row>
    <row r="111">
      <c r="B111" s="8" t="inlineStr">
        <is>
          <t>Subtotal</t>
        </is>
      </c>
      <c r="C111" s="9">
        <f>SUM(C106:C110)</f>
        <v/>
      </c>
      <c r="D111" s="9">
        <f>SUM(D106:D110)</f>
        <v/>
      </c>
      <c r="E111" s="9">
        <f>SUM(E106:E110)</f>
        <v/>
      </c>
      <c r="F111" s="9">
        <f>SUM(F106:F110)</f>
        <v/>
      </c>
      <c r="G111" s="9">
        <f>SUM(G106:G110)</f>
        <v/>
      </c>
      <c r="H111" s="9">
        <f>SUM(H106:H110)</f>
        <v/>
      </c>
      <c r="I111" s="9">
        <f>SUM(I106:I110)</f>
        <v/>
      </c>
      <c r="J111" s="9">
        <f>SUM(J106:J110)</f>
        <v/>
      </c>
      <c r="K111" s="9">
        <f>SUM(K106:K110)</f>
        <v/>
      </c>
      <c r="L111" s="9">
        <f>SUM(L106:L110)</f>
        <v/>
      </c>
      <c r="M111" s="9">
        <f>SUM(M106:M110)</f>
        <v/>
      </c>
      <c r="N111" s="9">
        <f>SUM(N106:N110)</f>
        <v/>
      </c>
      <c r="O111" s="9">
        <f>SUM(C111:N111)</f>
        <v/>
      </c>
    </row>
    <row r="113">
      <c r="B113" s="6" t="inlineStr">
        <is>
          <t>NON-DEDUCTIBLE G &amp; A EXPENSES</t>
        </is>
      </c>
    </row>
    <row r="114">
      <c r="A114" t="inlineStr">
        <is>
          <t>5052-0000</t>
        </is>
      </c>
      <c r="B114" s="7" t="inlineStr">
        <is>
          <t>Vehicle Allowance</t>
        </is>
      </c>
      <c r="C114" s="3" t="n">
        <v>0</v>
      </c>
      <c r="D114" s="3" t="n">
        <v>24</v>
      </c>
      <c r="E114" s="3" t="n">
        <v>0</v>
      </c>
      <c r="F114" s="3" t="n">
        <v>68</v>
      </c>
      <c r="G114" s="3" t="n">
        <v>12</v>
      </c>
      <c r="H114" s="3" t="n">
        <v>0</v>
      </c>
      <c r="I114" s="3" t="n">
        <v>0</v>
      </c>
      <c r="J114" s="3" t="n">
        <v>0</v>
      </c>
      <c r="K114" s="3" t="n">
        <v>0</v>
      </c>
      <c r="L114" s="3" t="n">
        <v>0</v>
      </c>
      <c r="M114" s="3" t="n">
        <v>0</v>
      </c>
      <c r="N114" s="3" t="n">
        <v>0</v>
      </c>
      <c r="O114" s="3">
        <f>SUM(C114:N114)</f>
        <v/>
      </c>
      <c r="P114" t="inlineStr"/>
    </row>
    <row r="115">
      <c r="B115" s="8" t="inlineStr">
        <is>
          <t>Subtotal</t>
        </is>
      </c>
      <c r="C115" s="9">
        <f>SUM(C114:C114)</f>
        <v/>
      </c>
      <c r="D115" s="9">
        <f>SUM(D114:D114)</f>
        <v/>
      </c>
      <c r="E115" s="9">
        <f>SUM(E114:E114)</f>
        <v/>
      </c>
      <c r="F115" s="9">
        <f>SUM(F114:F114)</f>
        <v/>
      </c>
      <c r="G115" s="9">
        <f>SUM(G114:G114)</f>
        <v/>
      </c>
      <c r="H115" s="9">
        <f>SUM(H114:H114)</f>
        <v/>
      </c>
      <c r="I115" s="9">
        <f>SUM(I114:I114)</f>
        <v/>
      </c>
      <c r="J115" s="9">
        <f>SUM(J114:J114)</f>
        <v/>
      </c>
      <c r="K115" s="9">
        <f>SUM(K114:K114)</f>
        <v/>
      </c>
      <c r="L115" s="9">
        <f>SUM(L114:L114)</f>
        <v/>
      </c>
      <c r="M115" s="9">
        <f>SUM(M114:M114)</f>
        <v/>
      </c>
      <c r="N115" s="9">
        <f>SUM(N114:N114)</f>
        <v/>
      </c>
      <c r="O115" s="9">
        <f>SUM(C115:N115)</f>
        <v/>
      </c>
    </row>
    <row r="117">
      <c r="B117" s="5" t="inlineStr">
        <is>
          <t>Total Payroll</t>
        </is>
      </c>
      <c r="C117" s="10">
        <f>C96+C103+C111+C115</f>
        <v/>
      </c>
      <c r="D117" s="10">
        <f>D96+D103+D111+D115</f>
        <v/>
      </c>
      <c r="E117" s="10">
        <f>E96+E103+E111+E115</f>
        <v/>
      </c>
      <c r="F117" s="10">
        <f>F96+F103+F111+F115</f>
        <v/>
      </c>
      <c r="G117" s="10">
        <f>G96+G103+G111+G115</f>
        <v/>
      </c>
      <c r="H117" s="10">
        <f>H96+H103+H111+H115</f>
        <v/>
      </c>
      <c r="I117" s="10">
        <f>I96+I103+I111+I115</f>
        <v/>
      </c>
      <c r="J117" s="10">
        <f>J96+J103+J111+J115</f>
        <v/>
      </c>
      <c r="K117" s="10">
        <f>K96+K103+K111+K115</f>
        <v/>
      </c>
      <c r="L117" s="10">
        <f>L96+L103+L111+L115</f>
        <v/>
      </c>
      <c r="M117" s="10">
        <f>M96+M103+M111+M115</f>
        <v/>
      </c>
      <c r="N117" s="10">
        <f>N96+N103+N111+N115</f>
        <v/>
      </c>
      <c r="O117" s="10">
        <f>SUM(C117:N117)</f>
        <v/>
      </c>
    </row>
    <row r="119">
      <c r="B119" s="5" t="inlineStr">
        <is>
          <t>MAINTENANCE &amp; CONTRACTS</t>
        </is>
      </c>
    </row>
    <row r="120">
      <c r="B120" s="6" t="inlineStr">
        <is>
          <t>OTHER BUILDING REPAIRS &amp; MAINTEANCE</t>
        </is>
      </c>
    </row>
    <row r="121">
      <c r="A121" t="inlineStr">
        <is>
          <t>5151-0000</t>
        </is>
      </c>
      <c r="B121" s="7" t="inlineStr">
        <is>
          <t>Appliance Repairs</t>
        </is>
      </c>
      <c r="C121" s="3" t="n">
        <v>0</v>
      </c>
      <c r="D121" s="3" t="n">
        <v>0</v>
      </c>
      <c r="E121" s="3" t="n">
        <v>0</v>
      </c>
      <c r="F121" s="3" t="n">
        <v>0</v>
      </c>
      <c r="G121" s="3" t="n">
        <v>0</v>
      </c>
      <c r="H121" s="3" t="n">
        <v>0</v>
      </c>
      <c r="I121" s="3" t="n">
        <v>0</v>
      </c>
      <c r="J121" s="3" t="n">
        <v>0</v>
      </c>
      <c r="K121" s="3" t="n">
        <v>0</v>
      </c>
      <c r="L121" s="3" t="n">
        <v>0</v>
      </c>
      <c r="M121" s="3" t="n">
        <v>0</v>
      </c>
      <c r="N121" s="3" t="n">
        <v>0</v>
      </c>
      <c r="O121" s="3">
        <f>SUM(C121:N121)</f>
        <v/>
      </c>
      <c r="P121" t="inlineStr"/>
    </row>
    <row r="122">
      <c r="A122" t="inlineStr">
        <is>
          <t>5152-0000</t>
        </is>
      </c>
      <c r="B122" s="7" t="inlineStr">
        <is>
          <t>Garbage Disposals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row>
    <row r="123">
      <c r="A123" t="inlineStr">
        <is>
          <t>5155-0000</t>
        </is>
      </c>
      <c r="B123" s="7" t="inlineStr">
        <is>
          <t>Door/Lock/Key</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row>
    <row r="124">
      <c r="A124" t="inlineStr">
        <is>
          <t>5157-1000</t>
        </is>
      </c>
      <c r="B124" s="7" t="inlineStr">
        <is>
          <t>Elevator Repairs</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row>
    <row r="125">
      <c r="A125" t="inlineStr">
        <is>
          <t>5160-0000</t>
        </is>
      </c>
      <c r="B125" s="7" t="inlineStr">
        <is>
          <t>Fire/Safety Equipment</t>
        </is>
      </c>
      <c r="C125" s="3" t="n">
        <v>0</v>
      </c>
      <c r="D125" s="3" t="n">
        <v>0</v>
      </c>
      <c r="E125" s="3" t="n">
        <v>0</v>
      </c>
      <c r="F125" s="3" t="n">
        <v>0</v>
      </c>
      <c r="G125" s="3" t="n">
        <v>0</v>
      </c>
      <c r="H125" s="3" t="n">
        <v>0</v>
      </c>
      <c r="I125" s="3" t="n">
        <v>0</v>
      </c>
      <c r="J125" s="3" t="n">
        <v>0</v>
      </c>
      <c r="K125" s="3" t="n">
        <v>0</v>
      </c>
      <c r="L125" s="3" t="n">
        <v>0</v>
      </c>
      <c r="M125" s="3" t="n">
        <v>0</v>
      </c>
      <c r="N125" s="3" t="n">
        <v>0</v>
      </c>
      <c r="O125" s="3">
        <f>SUM(C125:N125)</f>
        <v/>
      </c>
      <c r="P125" t="inlineStr">
        <is>
          <t>May 10k for the following:
Annual Fire Alarm
Annual Fire Sprinkler
Annual Fire Extinguisher
Annual Fire Backflow
June 2025, 5k for any repairs [Andrea Harrel, 12/2/24]</t>
        </is>
      </c>
    </row>
    <row r="126">
      <c r="A126" t="inlineStr">
        <is>
          <t>5161-0000</t>
        </is>
      </c>
      <c r="B126" s="7" t="inlineStr">
        <is>
          <t>Carpet/Tile/Vinyl Repairs</t>
        </is>
      </c>
      <c r="C126" s="3" t="n">
        <v>0</v>
      </c>
      <c r="D126" s="3" t="n">
        <v>0</v>
      </c>
      <c r="E126" s="3" t="n">
        <v>205.68</v>
      </c>
      <c r="F126" s="3" t="n">
        <v>67</v>
      </c>
      <c r="G126" s="3" t="n">
        <v>0</v>
      </c>
      <c r="H126" s="3" t="n">
        <v>220</v>
      </c>
      <c r="I126" s="3" t="n">
        <v>0</v>
      </c>
      <c r="J126" s="3" t="n">
        <v>0</v>
      </c>
      <c r="K126" s="3" t="n">
        <v>0</v>
      </c>
      <c r="L126" s="3" t="n">
        <v>0</v>
      </c>
      <c r="M126" s="3" t="n">
        <v>303.1</v>
      </c>
      <c r="N126" s="3" t="n">
        <v>0</v>
      </c>
      <c r="O126" s="3">
        <f>SUM(C126:N126)</f>
        <v/>
      </c>
      <c r="P126" t="inlineStr"/>
    </row>
    <row r="127">
      <c r="A127" t="inlineStr">
        <is>
          <t>5163-0000</t>
        </is>
      </c>
      <c r="B127" s="7" t="inlineStr">
        <is>
          <t>Interior Supplies</t>
        </is>
      </c>
      <c r="C127" s="3" t="n">
        <v>0</v>
      </c>
      <c r="D127" s="3" t="n">
        <v>0</v>
      </c>
      <c r="E127" s="3" t="n">
        <v>0</v>
      </c>
      <c r="F127" s="3" t="n">
        <v>0</v>
      </c>
      <c r="G127" s="3" t="n">
        <v>0</v>
      </c>
      <c r="H127" s="3" t="n">
        <v>0</v>
      </c>
      <c r="I127" s="3" t="n">
        <v>0</v>
      </c>
      <c r="J127" s="3" t="n">
        <v>0</v>
      </c>
      <c r="K127" s="3" t="n">
        <v>0</v>
      </c>
      <c r="L127" s="3" t="n">
        <v>0</v>
      </c>
      <c r="M127" s="3" t="n">
        <v>0</v>
      </c>
      <c r="N127" s="3" t="n">
        <v>0</v>
      </c>
      <c r="O127" s="3">
        <f>SUM(C127:N127)</f>
        <v/>
      </c>
      <c r="P127" t="inlineStr"/>
    </row>
    <row r="128">
      <c r="A128" t="inlineStr">
        <is>
          <t>5164-0000</t>
        </is>
      </c>
      <c r="B128" s="7" t="inlineStr">
        <is>
          <t>Cabinet &amp; Closet Repairs</t>
        </is>
      </c>
      <c r="C128" s="3" t="n">
        <v>0</v>
      </c>
      <c r="D128" s="3" t="n">
        <v>0</v>
      </c>
      <c r="E128" s="3" t="n">
        <v>0</v>
      </c>
      <c r="F128" s="3" t="n">
        <v>0</v>
      </c>
      <c r="G128" s="3" t="n">
        <v>0</v>
      </c>
      <c r="H128" s="3" t="n">
        <v>0</v>
      </c>
      <c r="I128" s="3" t="n">
        <v>0</v>
      </c>
      <c r="J128" s="3" t="n">
        <v>0</v>
      </c>
      <c r="K128" s="3" t="n">
        <v>0</v>
      </c>
      <c r="L128" s="3" t="n">
        <v>0</v>
      </c>
      <c r="M128" s="3" t="n">
        <v>0</v>
      </c>
      <c r="N128" s="3" t="n">
        <v>0</v>
      </c>
      <c r="O128" s="3">
        <f>SUM(C128:N128)</f>
        <v/>
      </c>
      <c r="P128" t="inlineStr"/>
    </row>
    <row r="129">
      <c r="A129" t="inlineStr">
        <is>
          <t>5165-0000</t>
        </is>
      </c>
      <c r="B129" s="7" t="inlineStr">
        <is>
          <t>Lighting Fixtures &amp; Bulbs</t>
        </is>
      </c>
      <c r="C129" s="3" t="n">
        <v>0</v>
      </c>
      <c r="D129" s="3" t="n">
        <v>0</v>
      </c>
      <c r="E129" s="3" t="n">
        <v>0</v>
      </c>
      <c r="F129" s="3" t="n">
        <v>0</v>
      </c>
      <c r="G129" s="3" t="n">
        <v>0</v>
      </c>
      <c r="H129" s="3" t="n">
        <v>0</v>
      </c>
      <c r="I129" s="3" t="n">
        <v>0</v>
      </c>
      <c r="J129" s="3" t="n">
        <v>0</v>
      </c>
      <c r="K129" s="3" t="n">
        <v>0</v>
      </c>
      <c r="L129" s="3" t="n">
        <v>0</v>
      </c>
      <c r="M129" s="3" t="n">
        <v>0</v>
      </c>
      <c r="N129" s="3" t="n">
        <v>0</v>
      </c>
      <c r="O129" s="3">
        <f>SUM(C129:N129)</f>
        <v/>
      </c>
      <c r="P129" t="inlineStr"/>
    </row>
    <row r="130">
      <c r="A130" t="inlineStr">
        <is>
          <t>5175-0000</t>
        </is>
      </c>
      <c r="B130" s="7" t="inlineStr">
        <is>
          <t>Small Tools</t>
        </is>
      </c>
      <c r="C130" s="3" t="n">
        <v>0</v>
      </c>
      <c r="D130" s="3" t="n">
        <v>0</v>
      </c>
      <c r="E130" s="3" t="n">
        <v>0</v>
      </c>
      <c r="F130" s="3" t="n">
        <v>0</v>
      </c>
      <c r="G130" s="3" t="n">
        <v>0</v>
      </c>
      <c r="H130" s="3" t="n">
        <v>0</v>
      </c>
      <c r="I130" s="3" t="n">
        <v>0</v>
      </c>
      <c r="J130" s="3" t="n">
        <v>0</v>
      </c>
      <c r="K130" s="3" t="n">
        <v>0</v>
      </c>
      <c r="L130" s="3" t="n">
        <v>0</v>
      </c>
      <c r="M130" s="3" t="n">
        <v>0</v>
      </c>
      <c r="N130" s="3" t="n">
        <v>0</v>
      </c>
      <c r="O130" s="3">
        <f>SUM(C130:N130)</f>
        <v/>
      </c>
      <c r="P130" t="inlineStr"/>
    </row>
    <row r="131">
      <c r="A131" t="inlineStr">
        <is>
          <t>5185-0000</t>
        </is>
      </c>
      <c r="B131" s="7" t="inlineStr">
        <is>
          <t>Window/Glass Repairs</t>
        </is>
      </c>
      <c r="C131" s="3" t="n">
        <v>0</v>
      </c>
      <c r="D131" s="3" t="n">
        <v>0</v>
      </c>
      <c r="E131" s="3" t="n">
        <v>0</v>
      </c>
      <c r="F131" s="3" t="n">
        <v>0</v>
      </c>
      <c r="G131" s="3" t="n">
        <v>0</v>
      </c>
      <c r="H131" s="3" t="n">
        <v>0</v>
      </c>
      <c r="I131" s="3" t="n">
        <v>0</v>
      </c>
      <c r="J131" s="3" t="n">
        <v>0</v>
      </c>
      <c r="K131" s="3" t="n">
        <v>0</v>
      </c>
      <c r="L131" s="3" t="n">
        <v>0</v>
      </c>
      <c r="M131" s="3" t="n">
        <v>0</v>
      </c>
      <c r="N131" s="3" t="n">
        <v>0</v>
      </c>
      <c r="O131" s="3">
        <f>SUM(C131:N131)</f>
        <v/>
      </c>
      <c r="P131" t="inlineStr"/>
    </row>
    <row r="132">
      <c r="A132" t="inlineStr">
        <is>
          <t>5187-0000</t>
        </is>
      </c>
      <c r="B132" s="7" t="inlineStr">
        <is>
          <t>Water Extraction</t>
        </is>
      </c>
      <c r="C132" s="3" t="n">
        <v>0</v>
      </c>
      <c r="D132" s="3" t="n">
        <v>0</v>
      </c>
      <c r="E132" s="3" t="n">
        <v>0</v>
      </c>
      <c r="F132" s="3" t="n">
        <v>0</v>
      </c>
      <c r="G132" s="3" t="n">
        <v>0</v>
      </c>
      <c r="H132" s="3" t="n">
        <v>0</v>
      </c>
      <c r="I132" s="3" t="n">
        <v>0</v>
      </c>
      <c r="J132" s="3" t="n">
        <v>0</v>
      </c>
      <c r="K132" s="3" t="n">
        <v>0</v>
      </c>
      <c r="L132" s="3" t="n">
        <v>0</v>
      </c>
      <c r="M132" s="3" t="n">
        <v>0</v>
      </c>
      <c r="N132" s="3" t="n">
        <v>0</v>
      </c>
      <c r="O132" s="3">
        <f>SUM(C132:N132)</f>
        <v/>
      </c>
      <c r="P132" t="inlineStr">
        <is>
          <t>for colder months due to freeeze [Andrea Harrel, 10/24/24]</t>
        </is>
      </c>
    </row>
    <row r="133">
      <c r="A133" t="inlineStr">
        <is>
          <t>5190-0000</t>
        </is>
      </c>
      <c r="B133" s="7" t="inlineStr">
        <is>
          <t>Maintenance Supplies/Repairs (occ turn spend use 5370-0000)</t>
        </is>
      </c>
      <c r="C133" s="3" t="n">
        <v>0</v>
      </c>
      <c r="D133" s="3" t="n">
        <v>0</v>
      </c>
      <c r="E133" s="3" t="n">
        <v>0</v>
      </c>
      <c r="F133" s="3" t="n">
        <v>0</v>
      </c>
      <c r="G133" s="3" t="n">
        <v>0</v>
      </c>
      <c r="H133" s="3" t="n">
        <v>0</v>
      </c>
      <c r="I133" s="3" t="n">
        <v>0</v>
      </c>
      <c r="J133" s="3" t="n">
        <v>0</v>
      </c>
      <c r="K133" s="3" t="n">
        <v>0</v>
      </c>
      <c r="L133" s="3" t="n">
        <v>0</v>
      </c>
      <c r="M133" s="3" t="n">
        <v>0</v>
      </c>
      <c r="N133" s="3" t="n">
        <v>0</v>
      </c>
      <c r="O133" s="3">
        <f>SUM(C133:N133)</f>
        <v/>
      </c>
      <c r="P133" t="inlineStr"/>
    </row>
    <row r="134">
      <c r="B134" s="8" t="inlineStr">
        <is>
          <t>Subtotal</t>
        </is>
      </c>
      <c r="C134" s="9">
        <f>SUM(C121:C133)</f>
        <v/>
      </c>
      <c r="D134" s="9">
        <f>SUM(D121:D133)</f>
        <v/>
      </c>
      <c r="E134" s="9">
        <f>SUM(E121:E133)</f>
        <v/>
      </c>
      <c r="F134" s="9">
        <f>SUM(F121:F133)</f>
        <v/>
      </c>
      <c r="G134" s="9">
        <f>SUM(G121:G133)</f>
        <v/>
      </c>
      <c r="H134" s="9">
        <f>SUM(H121:H133)</f>
        <v/>
      </c>
      <c r="I134" s="9">
        <f>SUM(I121:I133)</f>
        <v/>
      </c>
      <c r="J134" s="9">
        <f>SUM(J121:J133)</f>
        <v/>
      </c>
      <c r="K134" s="9">
        <f>SUM(K121:K133)</f>
        <v/>
      </c>
      <c r="L134" s="9">
        <f>SUM(L121:L133)</f>
        <v/>
      </c>
      <c r="M134" s="9">
        <f>SUM(M121:M133)</f>
        <v/>
      </c>
      <c r="N134" s="9">
        <f>SUM(N121:N133)</f>
        <v/>
      </c>
      <c r="O134" s="9">
        <f>SUM(C134:N134)</f>
        <v/>
      </c>
    </row>
    <row r="136">
      <c r="B136" s="6" t="inlineStr">
        <is>
          <t>PEST CONTROL</t>
        </is>
      </c>
    </row>
    <row r="137">
      <c r="A137" t="inlineStr">
        <is>
          <t>5210-1000</t>
        </is>
      </c>
      <c r="B137" s="7" t="inlineStr">
        <is>
          <t>Pest Control Supplies</t>
        </is>
      </c>
      <c r="C137" s="3" t="n">
        <v>0</v>
      </c>
      <c r="D137" s="3" t="n">
        <v>0</v>
      </c>
      <c r="E137" s="3" t="n">
        <v>0</v>
      </c>
      <c r="F137" s="3" t="n">
        <v>0</v>
      </c>
      <c r="G137" s="3" t="n">
        <v>0</v>
      </c>
      <c r="H137" s="3" t="n">
        <v>0</v>
      </c>
      <c r="I137" s="3" t="n">
        <v>0</v>
      </c>
      <c r="J137" s="3" t="n">
        <v>0</v>
      </c>
      <c r="K137" s="3" t="n">
        <v>0</v>
      </c>
      <c r="L137" s="3" t="n">
        <v>0</v>
      </c>
      <c r="M137" s="3" t="n">
        <v>0</v>
      </c>
      <c r="N137" s="3" t="n">
        <v>0</v>
      </c>
      <c r="O137" s="3">
        <f>SUM(C137:N137)</f>
        <v/>
      </c>
      <c r="P137" t="inlineStr">
        <is>
          <t>any roach and/or flea bombs for vacants during turns [Andrea Harrel, 10/24/24]</t>
        </is>
      </c>
    </row>
    <row r="138">
      <c r="A138" t="inlineStr">
        <is>
          <t>5210-6000</t>
        </is>
      </c>
      <c r="B138" s="7" t="inlineStr">
        <is>
          <t>Pest Control Other</t>
        </is>
      </c>
      <c r="C138" s="3" t="n">
        <v>0</v>
      </c>
      <c r="D138" s="3" t="n">
        <v>0</v>
      </c>
      <c r="E138" s="3" t="n">
        <v>0</v>
      </c>
      <c r="F138" s="3" t="n">
        <v>0</v>
      </c>
      <c r="G138" s="3" t="n">
        <v>0</v>
      </c>
      <c r="H138" s="3" t="n">
        <v>0</v>
      </c>
      <c r="I138" s="3" t="n">
        <v>0</v>
      </c>
      <c r="J138" s="3" t="n">
        <v>0</v>
      </c>
      <c r="K138" s="3" t="n">
        <v>0</v>
      </c>
      <c r="L138" s="3" t="n">
        <v>0</v>
      </c>
      <c r="M138" s="3" t="n">
        <v>0</v>
      </c>
      <c r="N138" s="3" t="n">
        <v>0</v>
      </c>
      <c r="O138" s="3">
        <f>SUM(C138:N138)</f>
        <v/>
      </c>
      <c r="P138" t="inlineStr">
        <is>
          <t>Budgeting for and rodent issues that may arise [Andrea Harrel, 10/24/24]</t>
        </is>
      </c>
    </row>
    <row r="139">
      <c r="B139" s="8" t="inlineStr">
        <is>
          <t>Subtotal</t>
        </is>
      </c>
      <c r="C139" s="9">
        <f>SUM(C137:C138)</f>
        <v/>
      </c>
      <c r="D139" s="9">
        <f>SUM(D137:D138)</f>
        <v/>
      </c>
      <c r="E139" s="9">
        <f>SUM(E137:E138)</f>
        <v/>
      </c>
      <c r="F139" s="9">
        <f>SUM(F137:F138)</f>
        <v/>
      </c>
      <c r="G139" s="9">
        <f>SUM(G137:G138)</f>
        <v/>
      </c>
      <c r="H139" s="9">
        <f>SUM(H137:H138)</f>
        <v/>
      </c>
      <c r="I139" s="9">
        <f>SUM(I137:I138)</f>
        <v/>
      </c>
      <c r="J139" s="9">
        <f>SUM(J137:J138)</f>
        <v/>
      </c>
      <c r="K139" s="9">
        <f>SUM(K137:K138)</f>
        <v/>
      </c>
      <c r="L139" s="9">
        <f>SUM(L137:L138)</f>
        <v/>
      </c>
      <c r="M139" s="9">
        <f>SUM(M137:M138)</f>
        <v/>
      </c>
      <c r="N139" s="9">
        <f>SUM(N137:N138)</f>
        <v/>
      </c>
      <c r="O139" s="9">
        <f>SUM(C139:N139)</f>
        <v/>
      </c>
    </row>
    <row r="141">
      <c r="B141" s="6" t="inlineStr">
        <is>
          <t>POOL SERVICES</t>
        </is>
      </c>
    </row>
    <row r="142">
      <c r="A142" t="inlineStr">
        <is>
          <t>5236-0000</t>
        </is>
      </c>
      <c r="B142" s="7" t="inlineStr">
        <is>
          <t>Pool Supplies</t>
        </is>
      </c>
      <c r="C142" s="3" t="n">
        <v>0</v>
      </c>
      <c r="D142" s="3" t="n">
        <v>0</v>
      </c>
      <c r="E142" s="3" t="n">
        <v>0</v>
      </c>
      <c r="F142" s="3" t="n">
        <v>0</v>
      </c>
      <c r="G142" s="3" t="n">
        <v>0</v>
      </c>
      <c r="H142" s="3" t="n">
        <v>0</v>
      </c>
      <c r="I142" s="3" t="n">
        <v>0</v>
      </c>
      <c r="J142" s="3" t="n">
        <v>0</v>
      </c>
      <c r="K142" s="3" t="n">
        <v>0</v>
      </c>
      <c r="L142" s="3" t="n">
        <v>0</v>
      </c>
      <c r="M142" s="3" t="n">
        <v>0</v>
      </c>
      <c r="N142" s="3" t="n">
        <v>0</v>
      </c>
      <c r="O142" s="3">
        <f>SUM(C142:N142)</f>
        <v/>
      </c>
      <c r="P142" t="inlineStr">
        <is>
          <t>pool supplies, chlorine, shocks, etc. [Andrea Harrel, 10/24/24]</t>
        </is>
      </c>
    </row>
    <row r="143">
      <c r="B143" s="8" t="inlineStr">
        <is>
          <t>Subtotal</t>
        </is>
      </c>
      <c r="C143" s="9">
        <f>SUM(C142:C142)</f>
        <v/>
      </c>
      <c r="D143" s="9">
        <f>SUM(D142:D142)</f>
        <v/>
      </c>
      <c r="E143" s="9">
        <f>SUM(E142:E142)</f>
        <v/>
      </c>
      <c r="F143" s="9">
        <f>SUM(F142:F142)</f>
        <v/>
      </c>
      <c r="G143" s="9">
        <f>SUM(G142:G142)</f>
        <v/>
      </c>
      <c r="H143" s="9">
        <f>SUM(H142:H142)</f>
        <v/>
      </c>
      <c r="I143" s="9">
        <f>SUM(I142:I142)</f>
        <v/>
      </c>
      <c r="J143" s="9">
        <f>SUM(J142:J142)</f>
        <v/>
      </c>
      <c r="K143" s="9">
        <f>SUM(K142:K142)</f>
        <v/>
      </c>
      <c r="L143" s="9">
        <f>SUM(L142:L142)</f>
        <v/>
      </c>
      <c r="M143" s="9">
        <f>SUM(M142:M142)</f>
        <v/>
      </c>
      <c r="N143" s="9">
        <f>SUM(N142:N142)</f>
        <v/>
      </c>
      <c r="O143" s="9">
        <f>SUM(C143:N143)</f>
        <v/>
      </c>
    </row>
    <row r="145">
      <c r="B145" s="6" t="inlineStr">
        <is>
          <t>OTHER COMMON AREA MAINTENANCE</t>
        </is>
      </c>
    </row>
    <row r="146">
      <c r="A146" t="inlineStr">
        <is>
          <t>5251-0000</t>
        </is>
      </c>
      <c r="B146" s="7" t="inlineStr">
        <is>
          <t>Fuel &amp; Propane</t>
        </is>
      </c>
      <c r="C146" s="3" t="n">
        <v>0</v>
      </c>
      <c r="D146" s="3" t="n">
        <v>0</v>
      </c>
      <c r="E146" s="3" t="n">
        <v>0</v>
      </c>
      <c r="F146" s="3" t="n">
        <v>0</v>
      </c>
      <c r="G146" s="3" t="n">
        <v>0</v>
      </c>
      <c r="H146" s="3" t="n">
        <v>0</v>
      </c>
      <c r="I146" s="3" t="n">
        <v>0</v>
      </c>
      <c r="J146" s="3" t="n">
        <v>0</v>
      </c>
      <c r="K146" s="3" t="n">
        <v>0</v>
      </c>
      <c r="L146" s="3" t="n">
        <v>0</v>
      </c>
      <c r="M146" s="3" t="n">
        <v>0</v>
      </c>
      <c r="N146" s="3" t="n">
        <v>0</v>
      </c>
      <c r="O146" s="3">
        <f>SUM(C146:N146)</f>
        <v/>
      </c>
      <c r="P146" t="inlineStr">
        <is>
          <t>propane for summer months [Andrea Harrel, 10/24/24]</t>
        </is>
      </c>
    </row>
    <row r="147">
      <c r="A147" t="inlineStr">
        <is>
          <t>5258-1400</t>
        </is>
      </c>
      <c r="B147" s="7" t="inlineStr">
        <is>
          <t>Common Area Cleaning</t>
        </is>
      </c>
      <c r="C147" s="3" t="n">
        <v>0</v>
      </c>
      <c r="D147" s="3" t="n">
        <v>0</v>
      </c>
      <c r="E147" s="3" t="n">
        <v>0</v>
      </c>
      <c r="F147" s="3" t="n">
        <v>0</v>
      </c>
      <c r="G147" s="3" t="n">
        <v>0</v>
      </c>
      <c r="H147" s="3" t="n">
        <v>0</v>
      </c>
      <c r="I147" s="3" t="n">
        <v>0</v>
      </c>
      <c r="J147" s="3" t="n">
        <v>0</v>
      </c>
      <c r="K147" s="3" t="n">
        <v>0</v>
      </c>
      <c r="L147" s="3" t="n">
        <v>0</v>
      </c>
      <c r="M147" s="3" t="n">
        <v>0</v>
      </c>
      <c r="N147" s="3" t="n">
        <v>0</v>
      </c>
      <c r="O147" s="3">
        <f>SUM(C147:N147)</f>
        <v/>
      </c>
      <c r="P147" t="inlineStr">
        <is>
          <t>office, gym, package rooms and model clean [Andrea Harrel, 10/24/24]</t>
        </is>
      </c>
    </row>
    <row r="148">
      <c r="A148" t="inlineStr">
        <is>
          <t>5265-0000</t>
        </is>
      </c>
      <c r="B148" s="7" t="inlineStr">
        <is>
          <t>Mailbox Repairs</t>
        </is>
      </c>
      <c r="C148" s="3" t="n">
        <v>0</v>
      </c>
      <c r="D148" s="3" t="n">
        <v>0</v>
      </c>
      <c r="E148" s="3" t="n">
        <v>0</v>
      </c>
      <c r="F148" s="3" t="n">
        <v>0</v>
      </c>
      <c r="G148" s="3" t="n">
        <v>0</v>
      </c>
      <c r="H148" s="3" t="n">
        <v>0</v>
      </c>
      <c r="I148" s="3" t="n">
        <v>0</v>
      </c>
      <c r="J148" s="3" t="n">
        <v>0</v>
      </c>
      <c r="K148" s="3" t="n">
        <v>0</v>
      </c>
      <c r="L148" s="3" t="n">
        <v>0</v>
      </c>
      <c r="M148" s="3" t="n">
        <v>0</v>
      </c>
      <c r="N148" s="3" t="n">
        <v>0</v>
      </c>
      <c r="O148" s="3">
        <f>SUM(C148:N148)</f>
        <v/>
      </c>
      <c r="P148" t="inlineStr">
        <is>
          <t>any mailbox locks that needs repairs [Andrea Harrel, 10/24/24]</t>
        </is>
      </c>
    </row>
    <row r="149">
      <c r="B149" s="8" t="inlineStr">
        <is>
          <t>Subtotal</t>
        </is>
      </c>
      <c r="C149" s="9">
        <f>SUM(C146:C148)</f>
        <v/>
      </c>
      <c r="D149" s="9">
        <f>SUM(D146:D148)</f>
        <v/>
      </c>
      <c r="E149" s="9">
        <f>SUM(E146:E148)</f>
        <v/>
      </c>
      <c r="F149" s="9">
        <f>SUM(F146:F148)</f>
        <v/>
      </c>
      <c r="G149" s="9">
        <f>SUM(G146:G148)</f>
        <v/>
      </c>
      <c r="H149" s="9">
        <f>SUM(H146:H148)</f>
        <v/>
      </c>
      <c r="I149" s="9">
        <f>SUM(I146:I148)</f>
        <v/>
      </c>
      <c r="J149" s="9">
        <f>SUM(J146:J148)</f>
        <v/>
      </c>
      <c r="K149" s="9">
        <f>SUM(K146:K148)</f>
        <v/>
      </c>
      <c r="L149" s="9">
        <f>SUM(L146:L148)</f>
        <v/>
      </c>
      <c r="M149" s="9">
        <f>SUM(M146:M148)</f>
        <v/>
      </c>
      <c r="N149" s="9">
        <f>SUM(N146:N148)</f>
        <v/>
      </c>
      <c r="O149" s="9">
        <f>SUM(C149:N149)</f>
        <v/>
      </c>
    </row>
    <row r="151">
      <c r="B151" s="6" t="inlineStr">
        <is>
          <t>SERVICE CONTRACTS</t>
        </is>
      </c>
    </row>
    <row r="152">
      <c r="A152" t="inlineStr">
        <is>
          <t>5301-0000</t>
        </is>
      </c>
      <c r="B152" s="7" t="inlineStr">
        <is>
          <t>Elevator Contract</t>
        </is>
      </c>
      <c r="C152" s="3" t="n">
        <v>0</v>
      </c>
      <c r="D152" s="3" t="n">
        <v>0</v>
      </c>
      <c r="E152" s="3" t="n">
        <v>-14000</v>
      </c>
      <c r="F152" s="3" t="n">
        <v>525</v>
      </c>
      <c r="G152" s="3" t="n">
        <v>525</v>
      </c>
      <c r="H152" s="3" t="n">
        <v>525</v>
      </c>
      <c r="I152" s="3" t="n">
        <v>525</v>
      </c>
      <c r="J152" s="3" t="n">
        <v>525</v>
      </c>
      <c r="K152" s="3" t="n">
        <v>525</v>
      </c>
      <c r="L152" s="3" t="n">
        <v>0</v>
      </c>
      <c r="M152" s="3" t="n">
        <v>0</v>
      </c>
      <c r="N152" s="3" t="n">
        <v>0</v>
      </c>
      <c r="O152" s="3">
        <f>SUM(C152:N152)</f>
        <v/>
      </c>
      <c r="P152" t="inlineStr"/>
    </row>
    <row r="153">
      <c r="A153" t="inlineStr">
        <is>
          <t>5305-0000</t>
        </is>
      </c>
      <c r="B153" s="7" t="inlineStr">
        <is>
          <t>Landscape Services</t>
        </is>
      </c>
      <c r="C153" s="3" t="n">
        <v>1948.5</v>
      </c>
      <c r="D153" s="3" t="n">
        <v>1948.5</v>
      </c>
      <c r="E153" s="3" t="n">
        <v>1948.5</v>
      </c>
      <c r="F153" s="3" t="n">
        <v>1948.5</v>
      </c>
      <c r="G153" s="3" t="n">
        <v>1948.5</v>
      </c>
      <c r="H153" s="3" t="n">
        <v>1948.5</v>
      </c>
      <c r="I153" s="3" t="n">
        <v>-176.89</v>
      </c>
      <c r="J153" s="3" t="n">
        <v>1948.5</v>
      </c>
      <c r="K153" s="3" t="n">
        <v>1948.5</v>
      </c>
      <c r="L153" s="3" t="n">
        <v>1948.5</v>
      </c>
      <c r="M153" s="3" t="n">
        <v>1948.5</v>
      </c>
      <c r="N153" s="3" t="n">
        <v>2067.58</v>
      </c>
      <c r="O153" s="3">
        <f>SUM(C153:N153)</f>
        <v/>
      </c>
      <c r="P153" t="inlineStr"/>
    </row>
    <row r="154">
      <c r="A154" t="inlineStr">
        <is>
          <t>5310-0000</t>
        </is>
      </c>
      <c r="B154" s="7" t="inlineStr">
        <is>
          <t>Pest Control Contract</t>
        </is>
      </c>
      <c r="C154" s="3" t="n">
        <v>270.91</v>
      </c>
      <c r="D154" s="3" t="n">
        <v>-541.8200000000001</v>
      </c>
      <c r="E154" s="3" t="n">
        <v>1083.64</v>
      </c>
      <c r="F154" s="3" t="n">
        <v>1372.64</v>
      </c>
      <c r="G154" s="3" t="n">
        <v>321.8</v>
      </c>
      <c r="H154" s="3" t="n">
        <v>289.32</v>
      </c>
      <c r="I154" s="3" t="n">
        <v>6957.52</v>
      </c>
      <c r="J154" s="3" t="n">
        <v>2367.72</v>
      </c>
      <c r="K154" s="3" t="n">
        <v>289.32</v>
      </c>
      <c r="L154" s="3" t="n">
        <v>289.32</v>
      </c>
      <c r="M154" s="3" t="n">
        <v>289.32</v>
      </c>
      <c r="N154" s="3" t="n">
        <v>289.32</v>
      </c>
      <c r="O154" s="3">
        <f>SUM(C154:N154)</f>
        <v/>
      </c>
      <c r="P154" t="inlineStr">
        <is>
          <t>I just have the contract on this line and have rodent pest control in pest- other. [Andrea Harrel, 11/4/24]</t>
        </is>
      </c>
    </row>
    <row r="155">
      <c r="A155" t="inlineStr">
        <is>
          <t>5320-0000</t>
        </is>
      </c>
      <c r="B155" s="7" t="inlineStr">
        <is>
          <t>Security Devices/Fire Alarm Contract</t>
        </is>
      </c>
      <c r="C155" s="3" t="n">
        <v>0</v>
      </c>
      <c r="D155" s="3" t="n">
        <v>-14080</v>
      </c>
      <c r="E155" s="3" t="n">
        <v>0</v>
      </c>
      <c r="F155" s="3" t="n">
        <v>0</v>
      </c>
      <c r="G155" s="3" t="n">
        <v>1119.6</v>
      </c>
      <c r="H155" s="3" t="n">
        <v>0</v>
      </c>
      <c r="I155" s="3" t="n">
        <v>126.33</v>
      </c>
      <c r="J155" s="3" t="n">
        <v>0</v>
      </c>
      <c r="K155" s="3" t="n">
        <v>0</v>
      </c>
      <c r="L155" s="3" t="n">
        <v>461.44</v>
      </c>
      <c r="M155" s="3" t="n">
        <v>0</v>
      </c>
      <c r="N155" s="3" t="n">
        <v>0</v>
      </c>
      <c r="O155" s="3">
        <f>SUM(C155:N155)</f>
        <v/>
      </c>
      <c r="P155" t="inlineStr">
        <is>
          <t>$100 monthly for CM detectors &amp; Smoke Detectors $420 for July annual fire monitoring fee &amp; $14500 for December for yearly inspection [Andrea Harrel, 10/25/24]</t>
        </is>
      </c>
    </row>
    <row r="156">
      <c r="A156" t="inlineStr">
        <is>
          <t>5321-0000</t>
        </is>
      </c>
      <c r="B156" s="7" t="inlineStr">
        <is>
          <t>Security Patrol/Courtesy Officer</t>
        </is>
      </c>
      <c r="C156" s="3" t="n">
        <v>1299</v>
      </c>
      <c r="D156" s="3" t="n">
        <v>1299</v>
      </c>
      <c r="E156" s="3" t="n">
        <v>1299</v>
      </c>
      <c r="F156" s="3" t="n">
        <v>1299</v>
      </c>
      <c r="G156" s="3" t="n">
        <v>1299</v>
      </c>
      <c r="H156" s="3" t="n">
        <v>1299</v>
      </c>
      <c r="I156" s="3" t="n">
        <v>1299</v>
      </c>
      <c r="J156" s="3" t="n">
        <v>1299</v>
      </c>
      <c r="K156" s="3" t="n">
        <v>1299</v>
      </c>
      <c r="L156" s="3" t="n">
        <v>1299</v>
      </c>
      <c r="M156" s="3" t="n">
        <v>1299</v>
      </c>
      <c r="N156" s="3" t="n">
        <v>1299</v>
      </c>
      <c r="O156" s="3">
        <f>SUM(C156:N156)</f>
        <v/>
      </c>
      <c r="P156" t="inlineStr"/>
    </row>
    <row r="157">
      <c r="B157" s="8" t="inlineStr">
        <is>
          <t>Subtotal</t>
        </is>
      </c>
      <c r="C157" s="9">
        <f>SUM(C152:C156)</f>
        <v/>
      </c>
      <c r="D157" s="9">
        <f>SUM(D152:D156)</f>
        <v/>
      </c>
      <c r="E157" s="9">
        <f>SUM(E152:E156)</f>
        <v/>
      </c>
      <c r="F157" s="9">
        <f>SUM(F152:F156)</f>
        <v/>
      </c>
      <c r="G157" s="9">
        <f>SUM(G152:G156)</f>
        <v/>
      </c>
      <c r="H157" s="9">
        <f>SUM(H152:H156)</f>
        <v/>
      </c>
      <c r="I157" s="9">
        <f>SUM(I152:I156)</f>
        <v/>
      </c>
      <c r="J157" s="9">
        <f>SUM(J152:J156)</f>
        <v/>
      </c>
      <c r="K157" s="9">
        <f>SUM(K152:K156)</f>
        <v/>
      </c>
      <c r="L157" s="9">
        <f>SUM(L152:L156)</f>
        <v/>
      </c>
      <c r="M157" s="9">
        <f>SUM(M152:M156)</f>
        <v/>
      </c>
      <c r="N157" s="9">
        <f>SUM(N152:N156)</f>
        <v/>
      </c>
      <c r="O157" s="9">
        <f>SUM(C157:N157)</f>
        <v/>
      </c>
    </row>
    <row r="159">
      <c r="B159" s="6" t="inlineStr">
        <is>
          <t>UNIT MAKE READY</t>
        </is>
      </c>
    </row>
    <row r="160">
      <c r="A160" t="inlineStr">
        <is>
          <t>5351-0000</t>
        </is>
      </c>
      <c r="B160" s="7" t="inlineStr">
        <is>
          <t>Make Ready: Blinds/Drapes</t>
        </is>
      </c>
      <c r="C160" s="3" t="n">
        <v>0</v>
      </c>
      <c r="D160" s="3" t="n">
        <v>0</v>
      </c>
      <c r="E160" s="3" t="n">
        <v>616.25</v>
      </c>
      <c r="F160" s="3" t="n">
        <v>1055.04</v>
      </c>
      <c r="G160" s="3" t="n">
        <v>504.37</v>
      </c>
      <c r="H160" s="3" t="n">
        <v>760.53</v>
      </c>
      <c r="I160" s="3" t="n">
        <v>701.58</v>
      </c>
      <c r="J160" s="3" t="n">
        <v>1076.26</v>
      </c>
      <c r="K160" s="3" t="n">
        <v>1427.68</v>
      </c>
      <c r="L160" s="3" t="n">
        <v>0</v>
      </c>
      <c r="M160" s="3" t="n">
        <v>0</v>
      </c>
      <c r="N160" s="3" t="n">
        <v>0</v>
      </c>
      <c r="O160" s="3">
        <f>SUM(C160:N160)</f>
        <v/>
      </c>
      <c r="P160" t="inlineStr">
        <is>
          <t>decrease due to new vendor at cheaper price [Andrea Harrel, 10/25/24]</t>
        </is>
      </c>
    </row>
    <row r="161">
      <c r="A161" t="inlineStr">
        <is>
          <t>5352-0000</t>
        </is>
      </c>
      <c r="B161" s="7" t="inlineStr">
        <is>
          <t>Make Ready: Carpet Cleaning</t>
        </is>
      </c>
      <c r="C161" s="3" t="n">
        <v>81.19</v>
      </c>
      <c r="D161" s="3" t="n">
        <v>460.06</v>
      </c>
      <c r="E161" s="3" t="n">
        <v>606.21</v>
      </c>
      <c r="F161" s="3" t="n">
        <v>219.49</v>
      </c>
      <c r="G161" s="3" t="n">
        <v>525.0700000000001</v>
      </c>
      <c r="H161" s="3" t="n">
        <v>1448.15</v>
      </c>
      <c r="I161" s="3" t="n">
        <v>0</v>
      </c>
      <c r="J161" s="3" t="n">
        <v>0</v>
      </c>
      <c r="K161" s="3" t="n">
        <v>50</v>
      </c>
      <c r="L161" s="3" t="n">
        <v>0</v>
      </c>
      <c r="M161" s="3" t="n">
        <v>2820.11</v>
      </c>
      <c r="N161" s="3" t="n">
        <v>1012.11</v>
      </c>
      <c r="O161" s="3">
        <f>SUM(C161:N161)</f>
        <v/>
      </c>
      <c r="P161" t="inlineStr"/>
    </row>
    <row r="162">
      <c r="A162" t="inlineStr">
        <is>
          <t>5353-0000</t>
        </is>
      </c>
      <c r="B162" s="7" t="inlineStr">
        <is>
          <t>Make Ready: Cleaning Services &amp; Supplies</t>
        </is>
      </c>
      <c r="C162" s="3" t="n">
        <v>357.22</v>
      </c>
      <c r="D162" s="3" t="n">
        <v>622.47</v>
      </c>
      <c r="E162" s="3" t="n">
        <v>1599.96</v>
      </c>
      <c r="F162" s="3" t="n">
        <v>652.78</v>
      </c>
      <c r="G162" s="3" t="n">
        <v>855</v>
      </c>
      <c r="H162" s="3" t="n">
        <v>906.92</v>
      </c>
      <c r="I162" s="3" t="n">
        <v>490</v>
      </c>
      <c r="J162" s="3" t="n">
        <v>1045</v>
      </c>
      <c r="K162" s="3" t="n">
        <v>170</v>
      </c>
      <c r="L162" s="3" t="n">
        <v>2010</v>
      </c>
      <c r="M162" s="3" t="n">
        <v>1762.47</v>
      </c>
      <c r="N162" s="3" t="n">
        <v>1395</v>
      </c>
      <c r="O162" s="3">
        <f>SUM(C162:N162)</f>
        <v/>
      </c>
      <c r="P162" t="inlineStr"/>
    </row>
    <row r="163">
      <c r="A163" t="inlineStr">
        <is>
          <t>5355-0000</t>
        </is>
      </c>
      <c r="B163" s="7" t="inlineStr">
        <is>
          <t>Make Ready: Drywall Repairs</t>
        </is>
      </c>
      <c r="C163" s="3" t="n">
        <v>85</v>
      </c>
      <c r="D163" s="3" t="n">
        <v>0</v>
      </c>
      <c r="E163" s="3" t="n">
        <v>1114.09</v>
      </c>
      <c r="F163" s="3" t="n">
        <v>0</v>
      </c>
      <c r="G163" s="3" t="n">
        <v>0</v>
      </c>
      <c r="H163" s="3" t="n">
        <v>275</v>
      </c>
      <c r="I163" s="3" t="n">
        <v>895</v>
      </c>
      <c r="J163" s="3" t="n">
        <v>1300</v>
      </c>
      <c r="K163" s="3" t="n">
        <v>0</v>
      </c>
      <c r="L163" s="3" t="n">
        <v>1435</v>
      </c>
      <c r="M163" s="3" t="n">
        <v>770</v>
      </c>
      <c r="N163" s="3" t="n">
        <v>0</v>
      </c>
      <c r="O163" s="3">
        <f>SUM(C163:N163)</f>
        <v/>
      </c>
      <c r="P163" t="inlineStr"/>
    </row>
    <row r="164">
      <c r="A164" t="inlineStr">
        <is>
          <t>5360-0000</t>
        </is>
      </c>
      <c r="B164" s="7" t="inlineStr">
        <is>
          <t>Make Ready: Miscellaneous Hardware</t>
        </is>
      </c>
      <c r="C164" s="3" t="n">
        <v>96.75</v>
      </c>
      <c r="D164" s="3" t="n">
        <v>0</v>
      </c>
      <c r="E164" s="3" t="n">
        <v>0</v>
      </c>
      <c r="F164" s="3" t="n">
        <v>0</v>
      </c>
      <c r="G164" s="3" t="n">
        <v>0</v>
      </c>
      <c r="H164" s="3" t="n">
        <v>0</v>
      </c>
      <c r="I164" s="3" t="n">
        <v>0</v>
      </c>
      <c r="J164" s="3" t="n">
        <v>0</v>
      </c>
      <c r="K164" s="3" t="n">
        <v>0</v>
      </c>
      <c r="L164" s="3" t="n">
        <v>0</v>
      </c>
      <c r="M164" s="3" t="n">
        <v>233.66</v>
      </c>
      <c r="N164" s="3" t="n">
        <v>592.4299999999999</v>
      </c>
      <c r="O164" s="3">
        <f>SUM(C164:N164)</f>
        <v/>
      </c>
      <c r="P164" t="inlineStr"/>
    </row>
    <row r="165">
      <c r="A165" t="inlineStr">
        <is>
          <t>5361-0000</t>
        </is>
      </c>
      <c r="B165" s="7" t="inlineStr">
        <is>
          <t>Make Ready: Painting Services</t>
        </is>
      </c>
      <c r="C165" s="3" t="n">
        <v>2437</v>
      </c>
      <c r="D165" s="3" t="n">
        <v>4269.75</v>
      </c>
      <c r="E165" s="3" t="n">
        <v>3526.46</v>
      </c>
      <c r="F165" s="3" t="n">
        <v>1430.73</v>
      </c>
      <c r="G165" s="3" t="n">
        <v>1834.2</v>
      </c>
      <c r="H165" s="3" t="n">
        <v>1475.72</v>
      </c>
      <c r="I165" s="3" t="n">
        <v>6650</v>
      </c>
      <c r="J165" s="3" t="n">
        <v>2160</v>
      </c>
      <c r="K165" s="3" t="n">
        <v>3426.6</v>
      </c>
      <c r="L165" s="3" t="n">
        <v>3253.26</v>
      </c>
      <c r="M165" s="3" t="n">
        <v>2850.89</v>
      </c>
      <c r="N165" s="3" t="n">
        <v>2003</v>
      </c>
      <c r="O165" s="3">
        <f>SUM(C165:N165)</f>
        <v/>
      </c>
      <c r="P165" t="inlineStr">
        <is>
          <t>Decrease in paint due to doing more jobs in house [Andrea Harrel, 10/25/24]</t>
        </is>
      </c>
    </row>
    <row r="166">
      <c r="A166" t="inlineStr">
        <is>
          <t>5362-0000</t>
        </is>
      </c>
      <c r="B166" s="7" t="inlineStr">
        <is>
          <t>Make Ready: Painting Supplies</t>
        </is>
      </c>
      <c r="C166" s="3" t="n">
        <v>-318.17</v>
      </c>
      <c r="D166" s="3" t="n">
        <v>1265.17</v>
      </c>
      <c r="E166" s="3" t="n">
        <v>0</v>
      </c>
      <c r="F166" s="3" t="n">
        <v>378.56</v>
      </c>
      <c r="G166" s="3" t="n">
        <v>921.95</v>
      </c>
      <c r="H166" s="3" t="n">
        <v>853.67</v>
      </c>
      <c r="I166" s="3" t="n">
        <v>513.53</v>
      </c>
      <c r="J166" s="3" t="n">
        <v>1222.04</v>
      </c>
      <c r="K166" s="3" t="n">
        <v>547.77</v>
      </c>
      <c r="L166" s="3" t="n">
        <v>1062.12</v>
      </c>
      <c r="M166" s="3" t="n">
        <v>766.55</v>
      </c>
      <c r="N166" s="3" t="n">
        <v>297.69</v>
      </c>
      <c r="O166" s="3">
        <f>SUM(C166:N166)</f>
        <v/>
      </c>
      <c r="P166" t="inlineStr"/>
    </row>
    <row r="167">
      <c r="A167" t="inlineStr">
        <is>
          <t>5367-0000</t>
        </is>
      </c>
      <c r="B167" s="7" t="inlineStr">
        <is>
          <t>Make Ready: Resurfacing - Counters</t>
        </is>
      </c>
      <c r="C167" s="3" t="n">
        <v>0</v>
      </c>
      <c r="D167" s="3" t="n">
        <v>90</v>
      </c>
      <c r="E167" s="3" t="n">
        <v>200</v>
      </c>
      <c r="F167" s="3" t="n">
        <v>0</v>
      </c>
      <c r="G167" s="3" t="n">
        <v>0</v>
      </c>
      <c r="H167" s="3" t="n">
        <v>0</v>
      </c>
      <c r="I167" s="3" t="n">
        <v>0</v>
      </c>
      <c r="J167" s="3" t="n">
        <v>0</v>
      </c>
      <c r="K167" s="3" t="n">
        <v>0</v>
      </c>
      <c r="L167" s="3" t="n">
        <v>100</v>
      </c>
      <c r="M167" s="3" t="n">
        <v>255</v>
      </c>
      <c r="N167" s="3" t="n">
        <v>0</v>
      </c>
      <c r="O167" s="3">
        <f>SUM(C167:N167)</f>
        <v/>
      </c>
      <c r="P167" t="inlineStr"/>
    </row>
    <row r="168">
      <c r="A168" t="inlineStr">
        <is>
          <t>5368-0000</t>
        </is>
      </c>
      <c r="B168" s="7" t="inlineStr">
        <is>
          <t>Make Ready: Resurfacing - Tubs/Showers</t>
        </is>
      </c>
      <c r="C168" s="3" t="n">
        <v>2202</v>
      </c>
      <c r="D168" s="3" t="n">
        <v>-190.56</v>
      </c>
      <c r="E168" s="3" t="n">
        <v>2755</v>
      </c>
      <c r="F168" s="3" t="n">
        <v>920</v>
      </c>
      <c r="G168" s="3" t="n">
        <v>298.2</v>
      </c>
      <c r="H168" s="3" t="n">
        <v>626.4299999999999</v>
      </c>
      <c r="I168" s="3" t="n">
        <v>5296</v>
      </c>
      <c r="J168" s="3" t="n">
        <v>1500</v>
      </c>
      <c r="K168" s="3" t="n">
        <v>3205</v>
      </c>
      <c r="L168" s="3" t="n">
        <v>3420</v>
      </c>
      <c r="M168" s="3" t="n">
        <v>1060</v>
      </c>
      <c r="N168" s="3" t="n">
        <v>875</v>
      </c>
      <c r="O168" s="3">
        <f>SUM(C168:N168)</f>
        <v/>
      </c>
      <c r="P168" t="inlineStr">
        <is>
          <t>decrease due to new vendor for lower cost [Andrea Harrel, 10/25/24]</t>
        </is>
      </c>
    </row>
    <row r="169">
      <c r="A169" t="inlineStr">
        <is>
          <t>5369-0000</t>
        </is>
      </c>
      <c r="B169" s="7" t="inlineStr">
        <is>
          <t>Make Ready: Turn-key Contract (Turns Mgmt Fee)</t>
        </is>
      </c>
      <c r="C169" s="3" t="n">
        <v>8000</v>
      </c>
      <c r="D169" s="3" t="n">
        <v>8000</v>
      </c>
      <c r="E169" s="3" t="n">
        <v>8000</v>
      </c>
      <c r="F169" s="3" t="n">
        <v>8000</v>
      </c>
      <c r="G169" s="3" t="n">
        <v>8000</v>
      </c>
      <c r="H169" s="3" t="n">
        <v>8000</v>
      </c>
      <c r="I169" s="3" t="n">
        <v>8000</v>
      </c>
      <c r="J169" s="3" t="n">
        <v>8000</v>
      </c>
      <c r="K169" s="3" t="n">
        <v>8000</v>
      </c>
      <c r="L169" s="3" t="n">
        <v>8000</v>
      </c>
      <c r="M169" s="3" t="n">
        <v>8000</v>
      </c>
      <c r="N169" s="3" t="n">
        <v>8000</v>
      </c>
      <c r="O169" s="3">
        <f>SUM(C169:N169)</f>
        <v/>
      </c>
      <c r="P169" t="inlineStr">
        <is>
          <t>3% of revenue or $8,000/mo min</t>
        </is>
      </c>
    </row>
    <row r="170">
      <c r="B170" s="8" t="inlineStr">
        <is>
          <t>Subtotal</t>
        </is>
      </c>
      <c r="C170" s="9">
        <f>SUM(C160:C169)</f>
        <v/>
      </c>
      <c r="D170" s="9">
        <f>SUM(D160:D169)</f>
        <v/>
      </c>
      <c r="E170" s="9">
        <f>SUM(E160:E169)</f>
        <v/>
      </c>
      <c r="F170" s="9">
        <f>SUM(F160:F169)</f>
        <v/>
      </c>
      <c r="G170" s="9">
        <f>SUM(G160:G169)</f>
        <v/>
      </c>
      <c r="H170" s="9">
        <f>SUM(H160:H169)</f>
        <v/>
      </c>
      <c r="I170" s="9">
        <f>SUM(I160:I169)</f>
        <v/>
      </c>
      <c r="J170" s="9">
        <f>SUM(J160:J169)</f>
        <v/>
      </c>
      <c r="K170" s="9">
        <f>SUM(K160:K169)</f>
        <v/>
      </c>
      <c r="L170" s="9">
        <f>SUM(L160:L169)</f>
        <v/>
      </c>
      <c r="M170" s="9">
        <f>SUM(M160:M169)</f>
        <v/>
      </c>
      <c r="N170" s="9">
        <f>SUM(N160:N169)</f>
        <v/>
      </c>
      <c r="O170" s="9">
        <f>SUM(C170:N170)</f>
        <v/>
      </c>
    </row>
    <row r="172">
      <c r="B172" s="6" t="inlineStr">
        <is>
          <t>UNIT OCCUPIED (AKA RENEWAL/OCC TURNS)</t>
        </is>
      </c>
    </row>
    <row r="173">
      <c r="A173" t="inlineStr">
        <is>
          <t>5371-0000</t>
        </is>
      </c>
      <c r="B173" s="7" t="inlineStr">
        <is>
          <t>Unit Occupied: Blinds/Drapes</t>
        </is>
      </c>
      <c r="C173" s="3" t="n">
        <v>0</v>
      </c>
      <c r="D173" s="3" t="n">
        <v>0</v>
      </c>
      <c r="E173" s="3" t="n">
        <v>192.8</v>
      </c>
      <c r="F173" s="3" t="n">
        <v>0</v>
      </c>
      <c r="G173" s="3" t="n">
        <v>0</v>
      </c>
      <c r="H173" s="3" t="n">
        <v>0</v>
      </c>
      <c r="I173" s="3" t="n">
        <v>0</v>
      </c>
      <c r="J173" s="3" t="n">
        <v>0</v>
      </c>
      <c r="K173" s="3" t="n">
        <v>0</v>
      </c>
      <c r="L173" s="3" t="n">
        <v>0</v>
      </c>
      <c r="M173" s="3" t="n">
        <v>0</v>
      </c>
      <c r="N173" s="3" t="n">
        <v>0</v>
      </c>
      <c r="O173" s="3">
        <f>SUM(C173:N173)</f>
        <v/>
      </c>
      <c r="P173" t="inlineStr">
        <is>
          <t>None budget, due to any replacements. Residents pay back! [Andrea Harrel, 10/25/24]</t>
        </is>
      </c>
    </row>
    <row r="174">
      <c r="A174" t="inlineStr">
        <is>
          <t>5372-0000</t>
        </is>
      </c>
      <c r="B174" s="7" t="inlineStr">
        <is>
          <t>Unit Occupied: Carpet Cleaning</t>
        </is>
      </c>
      <c r="C174" s="3" t="n">
        <v>0</v>
      </c>
      <c r="D174" s="3" t="n">
        <v>135.31</v>
      </c>
      <c r="E174" s="3" t="n">
        <v>330.17</v>
      </c>
      <c r="F174" s="3" t="n">
        <v>0</v>
      </c>
      <c r="G174" s="3" t="n">
        <v>226.6</v>
      </c>
      <c r="H174" s="3" t="n">
        <v>0</v>
      </c>
      <c r="I174" s="3" t="n">
        <v>0</v>
      </c>
      <c r="J174" s="3" t="n">
        <v>0</v>
      </c>
      <c r="K174" s="3" t="n">
        <v>0</v>
      </c>
      <c r="L174" s="3" t="n">
        <v>0</v>
      </c>
      <c r="M174" s="3" t="n">
        <v>216.51</v>
      </c>
      <c r="N174" s="3" t="n">
        <v>81.14</v>
      </c>
      <c r="O174" s="3">
        <f>SUM(C174:N174)</f>
        <v/>
      </c>
      <c r="P174" t="inlineStr">
        <is>
          <t>$100 every other month due to inspections for RAD units [Andrea Harrel, 10/25/24]</t>
        </is>
      </c>
    </row>
    <row r="175">
      <c r="A175" t="inlineStr">
        <is>
          <t>5373-0000</t>
        </is>
      </c>
      <c r="B175" s="7" t="inlineStr">
        <is>
          <t>Unit Occupied: Cleaning Services &amp; Supplies</t>
        </is>
      </c>
      <c r="C175" s="3" t="n">
        <v>0</v>
      </c>
      <c r="D175" s="3" t="n">
        <v>238.16</v>
      </c>
      <c r="E175" s="3" t="n">
        <v>0</v>
      </c>
      <c r="F175" s="3" t="n">
        <v>0</v>
      </c>
      <c r="G175" s="3" t="n">
        <v>0</v>
      </c>
      <c r="H175" s="3" t="n">
        <v>0</v>
      </c>
      <c r="I175" s="3" t="n">
        <v>0</v>
      </c>
      <c r="J175" s="3" t="n">
        <v>0</v>
      </c>
      <c r="K175" s="3" t="n">
        <v>0</v>
      </c>
      <c r="L175" s="3" t="n">
        <v>0</v>
      </c>
      <c r="M175" s="3" t="n">
        <v>0</v>
      </c>
      <c r="N175" s="3" t="n">
        <v>0</v>
      </c>
      <c r="O175" s="3">
        <f>SUM(C175:N175)</f>
        <v/>
      </c>
      <c r="P175" t="inlineStr">
        <is>
          <t>every other month due to inspections for RAD units [Andrea Harrel, 10/25/24]</t>
        </is>
      </c>
    </row>
    <row r="176">
      <c r="A176" t="inlineStr">
        <is>
          <t>5375-0000</t>
        </is>
      </c>
      <c r="B176" s="7" t="inlineStr">
        <is>
          <t>Unit Occupied: Drywall Repairs</t>
        </is>
      </c>
      <c r="C176" s="3" t="n">
        <v>1618.87</v>
      </c>
      <c r="D176" s="3" t="n">
        <v>520</v>
      </c>
      <c r="E176" s="3" t="n">
        <v>310</v>
      </c>
      <c r="F176" s="3" t="n">
        <v>0</v>
      </c>
      <c r="G176" s="3" t="n">
        <v>1165</v>
      </c>
      <c r="H176" s="3" t="n">
        <v>0</v>
      </c>
      <c r="I176" s="3" t="n">
        <v>195</v>
      </c>
      <c r="J176" s="3" t="n">
        <v>0</v>
      </c>
      <c r="K176" s="3" t="n">
        <v>370</v>
      </c>
      <c r="L176" s="3" t="n">
        <v>415</v>
      </c>
      <c r="M176" s="3" t="n">
        <v>0</v>
      </c>
      <c r="N176" s="3" t="n">
        <v>1700</v>
      </c>
      <c r="O176" s="3">
        <f>SUM(C176:N176)</f>
        <v/>
      </c>
      <c r="P176" t="inlineStr"/>
    </row>
    <row r="177">
      <c r="A177" t="inlineStr">
        <is>
          <t>5381-0000</t>
        </is>
      </c>
      <c r="B177" s="7" t="inlineStr">
        <is>
          <t>Unit Occupied: Painting Services</t>
        </is>
      </c>
      <c r="C177" s="3" t="n">
        <v>0</v>
      </c>
      <c r="D177" s="3" t="n">
        <v>0</v>
      </c>
      <c r="E177" s="3" t="n">
        <v>0</v>
      </c>
      <c r="F177" s="3" t="n">
        <v>0</v>
      </c>
      <c r="G177" s="3" t="n">
        <v>1448</v>
      </c>
      <c r="H177" s="3" t="n">
        <v>0</v>
      </c>
      <c r="I177" s="3" t="n">
        <v>0</v>
      </c>
      <c r="J177" s="3" t="n">
        <v>380</v>
      </c>
      <c r="K177" s="3" t="n">
        <v>415</v>
      </c>
      <c r="L177" s="3" t="n">
        <v>0</v>
      </c>
      <c r="M177" s="3" t="n">
        <v>0</v>
      </c>
      <c r="N177" s="3" t="n">
        <v>0</v>
      </c>
      <c r="O177" s="3">
        <f>SUM(C177:N177)</f>
        <v/>
      </c>
      <c r="P177" t="inlineStr"/>
    </row>
    <row r="178">
      <c r="A178" t="inlineStr">
        <is>
          <t>5382-0000</t>
        </is>
      </c>
      <c r="B178" s="7" t="inlineStr">
        <is>
          <t>Unit Occupied: Painting Supplies</t>
        </is>
      </c>
      <c r="C178" s="3" t="n">
        <v>0</v>
      </c>
      <c r="D178" s="3" t="n">
        <v>0</v>
      </c>
      <c r="E178" s="3" t="n">
        <v>0</v>
      </c>
      <c r="F178" s="3" t="n">
        <v>0</v>
      </c>
      <c r="G178" s="3" t="n">
        <v>0</v>
      </c>
      <c r="H178" s="3" t="n">
        <v>0</v>
      </c>
      <c r="I178" s="3" t="n">
        <v>0</v>
      </c>
      <c r="J178" s="3" t="n">
        <v>56.3</v>
      </c>
      <c r="K178" s="3" t="n">
        <v>0</v>
      </c>
      <c r="L178" s="3" t="n">
        <v>0</v>
      </c>
      <c r="M178" s="3" t="n">
        <v>177.48</v>
      </c>
      <c r="N178" s="3" t="n">
        <v>0</v>
      </c>
      <c r="O178" s="3">
        <f>SUM(C178:N178)</f>
        <v/>
      </c>
      <c r="P178" t="inlineStr"/>
    </row>
    <row r="179">
      <c r="A179" t="inlineStr">
        <is>
          <t>5387-0000</t>
        </is>
      </c>
      <c r="B179" s="7" t="inlineStr">
        <is>
          <t>Unit Occupied: Resurfacing - Counters</t>
        </is>
      </c>
      <c r="C179" s="3" t="n">
        <v>0</v>
      </c>
      <c r="D179" s="3" t="n">
        <v>0</v>
      </c>
      <c r="E179" s="3" t="n">
        <v>0</v>
      </c>
      <c r="F179" s="3" t="n">
        <v>0</v>
      </c>
      <c r="G179" s="3" t="n">
        <v>500</v>
      </c>
      <c r="H179" s="3" t="n">
        <v>0</v>
      </c>
      <c r="I179" s="3" t="n">
        <v>0</v>
      </c>
      <c r="J179" s="3" t="n">
        <v>0</v>
      </c>
      <c r="K179" s="3" t="n">
        <v>0</v>
      </c>
      <c r="L179" s="3" t="n">
        <v>0</v>
      </c>
      <c r="M179" s="3" t="n">
        <v>0</v>
      </c>
      <c r="N179" s="3" t="n">
        <v>0</v>
      </c>
      <c r="O179" s="3">
        <f>SUM(C179:N179)</f>
        <v/>
      </c>
      <c r="P179" t="inlineStr"/>
    </row>
    <row r="180">
      <c r="A180" t="inlineStr">
        <is>
          <t>5388-0000</t>
        </is>
      </c>
      <c r="B180" s="7" t="inlineStr">
        <is>
          <t>Unit Occupied: Resurfacing - Tubs/Showers</t>
        </is>
      </c>
      <c r="C180" s="3" t="n">
        <v>0</v>
      </c>
      <c r="D180" s="3" t="n">
        <v>425</v>
      </c>
      <c r="E180" s="3" t="n">
        <v>345</v>
      </c>
      <c r="F180" s="3" t="n">
        <v>0</v>
      </c>
      <c r="G180" s="3" t="n">
        <v>1265</v>
      </c>
      <c r="H180" s="3" t="n">
        <v>325</v>
      </c>
      <c r="I180" s="3" t="n">
        <v>0</v>
      </c>
      <c r="J180" s="3" t="n">
        <v>0</v>
      </c>
      <c r="K180" s="3" t="n">
        <v>0</v>
      </c>
      <c r="L180" s="3" t="n">
        <v>795</v>
      </c>
      <c r="M180" s="3" t="n">
        <v>190</v>
      </c>
      <c r="N180" s="3" t="n">
        <v>175</v>
      </c>
      <c r="O180" s="3">
        <f>SUM(C180:N180)</f>
        <v/>
      </c>
      <c r="P180" t="inlineStr"/>
    </row>
    <row r="181">
      <c r="B181" s="8" t="inlineStr">
        <is>
          <t>Subtotal</t>
        </is>
      </c>
      <c r="C181" s="9">
        <f>SUM(C173:C180)</f>
        <v/>
      </c>
      <c r="D181" s="9">
        <f>SUM(D173:D180)</f>
        <v/>
      </c>
      <c r="E181" s="9">
        <f>SUM(E173:E180)</f>
        <v/>
      </c>
      <c r="F181" s="9">
        <f>SUM(F173:F180)</f>
        <v/>
      </c>
      <c r="G181" s="9">
        <f>SUM(G173:G180)</f>
        <v/>
      </c>
      <c r="H181" s="9">
        <f>SUM(H173:H180)</f>
        <v/>
      </c>
      <c r="I181" s="9">
        <f>SUM(I173:I180)</f>
        <v/>
      </c>
      <c r="J181" s="9">
        <f>SUM(J173:J180)</f>
        <v/>
      </c>
      <c r="K181" s="9">
        <f>SUM(K173:K180)</f>
        <v/>
      </c>
      <c r="L181" s="9">
        <f>SUM(L173:L180)</f>
        <v/>
      </c>
      <c r="M181" s="9">
        <f>SUM(M173:M180)</f>
        <v/>
      </c>
      <c r="N181" s="9">
        <f>SUM(N173:N180)</f>
        <v/>
      </c>
      <c r="O181" s="9">
        <f>SUM(C181:N181)</f>
        <v/>
      </c>
    </row>
    <row r="183">
      <c r="B183" s="6" t="inlineStr">
        <is>
          <t>OTHER PROPERTY EXPENSES</t>
        </is>
      </c>
    </row>
    <row r="184">
      <c r="A184" t="inlineStr">
        <is>
          <t>5115-5000</t>
        </is>
      </c>
      <c r="B184" s="7" t="inlineStr">
        <is>
          <t>HVAC Central</t>
        </is>
      </c>
      <c r="C184" s="3" t="n">
        <v>0</v>
      </c>
      <c r="D184" s="3" t="n">
        <v>0</v>
      </c>
      <c r="E184" s="3" t="n">
        <v>0</v>
      </c>
      <c r="F184" s="3" t="n">
        <v>0</v>
      </c>
      <c r="G184" s="3" t="n">
        <v>0</v>
      </c>
      <c r="H184" s="3" t="n">
        <v>0</v>
      </c>
      <c r="I184" s="3" t="n">
        <v>0</v>
      </c>
      <c r="J184" s="3" t="n">
        <v>0</v>
      </c>
      <c r="K184" s="3" t="n">
        <v>0</v>
      </c>
      <c r="L184" s="3" t="n">
        <v>0</v>
      </c>
      <c r="M184" s="3" t="n">
        <v>0</v>
      </c>
      <c r="N184" s="3" t="n">
        <v>0</v>
      </c>
      <c r="O184" s="3">
        <f>SUM(C184:N184)</f>
        <v/>
      </c>
      <c r="P184" t="inlineStr">
        <is>
          <t>Matching T12 expense [Andrea Harrel, 11/10/24]</t>
        </is>
      </c>
    </row>
    <row r="185">
      <c r="A185" t="inlineStr">
        <is>
          <t>5115-6000</t>
        </is>
      </c>
      <c r="B185" s="7" t="inlineStr">
        <is>
          <t>HVAC Window Unit</t>
        </is>
      </c>
      <c r="C185" s="3" t="n">
        <v>0</v>
      </c>
      <c r="D185" s="3" t="n">
        <v>0</v>
      </c>
      <c r="E185" s="3" t="n">
        <v>0</v>
      </c>
      <c r="F185" s="3" t="n">
        <v>0</v>
      </c>
      <c r="G185" s="3" t="n">
        <v>0</v>
      </c>
      <c r="H185" s="3" t="n">
        <v>0</v>
      </c>
      <c r="I185" s="3" t="n">
        <v>0</v>
      </c>
      <c r="J185" s="3" t="n">
        <v>0</v>
      </c>
      <c r="K185" s="3" t="n">
        <v>0</v>
      </c>
      <c r="L185" s="3" t="n">
        <v>0</v>
      </c>
      <c r="M185" s="3" t="n">
        <v>0</v>
      </c>
      <c r="N185" s="3" t="n">
        <v>0</v>
      </c>
      <c r="O185" s="3">
        <f>SUM(C185:N185)</f>
        <v/>
      </c>
      <c r="P185" t="inlineStr"/>
    </row>
    <row r="186">
      <c r="A186" t="inlineStr">
        <is>
          <t>5151-1000</t>
        </is>
      </c>
      <c r="B186" s="7" t="inlineStr">
        <is>
          <t>Appliance Replacements</t>
        </is>
      </c>
      <c r="C186" s="3" t="n">
        <v>0</v>
      </c>
      <c r="D186" s="3" t="n">
        <v>0</v>
      </c>
      <c r="E186" s="3" t="n">
        <v>0</v>
      </c>
      <c r="F186" s="3" t="n">
        <v>0</v>
      </c>
      <c r="G186" s="3" t="n">
        <v>0</v>
      </c>
      <c r="H186" s="3" t="n">
        <v>0</v>
      </c>
      <c r="I186" s="3" t="n">
        <v>0</v>
      </c>
      <c r="J186" s="3" t="n">
        <v>0</v>
      </c>
      <c r="K186" s="3" t="n">
        <v>0</v>
      </c>
      <c r="L186" s="3" t="n">
        <v>0</v>
      </c>
      <c r="M186" s="3" t="n">
        <v>0</v>
      </c>
      <c r="N186" s="3" t="n">
        <v>0</v>
      </c>
      <c r="O186" s="3">
        <f>SUM(C186:N186)</f>
        <v/>
      </c>
      <c r="P186" t="inlineStr">
        <is>
          <t>Matching T12 expense [Andrea Harrel, 11/10/24]</t>
        </is>
      </c>
    </row>
    <row r="187">
      <c r="A187" t="inlineStr">
        <is>
          <t>5153-0000</t>
        </is>
      </c>
      <c r="B187" s="7" t="inlineStr">
        <is>
          <t>Asphalt &amp; Concrete Repairs</t>
        </is>
      </c>
      <c r="C187" s="3" t="n">
        <v>0</v>
      </c>
      <c r="D187" s="3" t="n">
        <v>0</v>
      </c>
      <c r="E187" s="3" t="n">
        <v>0</v>
      </c>
      <c r="F187" s="3" t="n">
        <v>0</v>
      </c>
      <c r="G187" s="3" t="n">
        <v>0</v>
      </c>
      <c r="H187" s="3" t="n">
        <v>0</v>
      </c>
      <c r="I187" s="3" t="n">
        <v>0</v>
      </c>
      <c r="J187" s="3" t="n">
        <v>0</v>
      </c>
      <c r="K187" s="3" t="n">
        <v>0</v>
      </c>
      <c r="L187" s="3" t="n">
        <v>0</v>
      </c>
      <c r="M187" s="3" t="n">
        <v>0</v>
      </c>
      <c r="N187" s="3" t="n">
        <v>0</v>
      </c>
      <c r="O187" s="3">
        <f>SUM(C187:N187)</f>
        <v/>
      </c>
      <c r="P187" t="inlineStr"/>
    </row>
    <row r="188">
      <c r="A188" t="inlineStr">
        <is>
          <t>5156-0000</t>
        </is>
      </c>
      <c r="B188" s="7" t="inlineStr">
        <is>
          <t>Doors - Exterior</t>
        </is>
      </c>
      <c r="C188" s="3" t="n">
        <v>0</v>
      </c>
      <c r="D188" s="3" t="n">
        <v>0</v>
      </c>
      <c r="E188" s="3" t="n">
        <v>0</v>
      </c>
      <c r="F188" s="3" t="n">
        <v>0</v>
      </c>
      <c r="G188" s="3" t="n">
        <v>0</v>
      </c>
      <c r="H188" s="3" t="n">
        <v>0</v>
      </c>
      <c r="I188" s="3" t="n">
        <v>0</v>
      </c>
      <c r="J188" s="3" t="n">
        <v>0</v>
      </c>
      <c r="K188" s="3" t="n">
        <v>0</v>
      </c>
      <c r="L188" s="3" t="n">
        <v>0</v>
      </c>
      <c r="M188" s="3" t="n">
        <v>0</v>
      </c>
      <c r="N188" s="3" t="n">
        <v>0</v>
      </c>
      <c r="O188" s="3">
        <f>SUM(C188:N188)</f>
        <v/>
      </c>
      <c r="P188" t="inlineStr">
        <is>
          <t>Matching T12 expense [Andrea Harrel, 11/10/24]</t>
        </is>
      </c>
    </row>
    <row r="189">
      <c r="A189" t="inlineStr">
        <is>
          <t>5161-1000</t>
        </is>
      </c>
      <c r="B189" s="7" t="inlineStr">
        <is>
          <t>Floor Covering - Carpet</t>
        </is>
      </c>
      <c r="C189" s="3" t="n">
        <v>0</v>
      </c>
      <c r="D189" s="3" t="n">
        <v>0</v>
      </c>
      <c r="E189" s="3" t="n">
        <v>0</v>
      </c>
      <c r="F189" s="3" t="n">
        <v>0</v>
      </c>
      <c r="G189" s="3" t="n">
        <v>0</v>
      </c>
      <c r="H189" s="3" t="n">
        <v>0</v>
      </c>
      <c r="I189" s="3" t="n">
        <v>0</v>
      </c>
      <c r="J189" s="3" t="n">
        <v>0</v>
      </c>
      <c r="K189" s="3" t="n">
        <v>0</v>
      </c>
      <c r="L189" s="3" t="n">
        <v>0</v>
      </c>
      <c r="M189" s="3" t="n">
        <v>0</v>
      </c>
      <c r="N189" s="3" t="n">
        <v>0</v>
      </c>
      <c r="O189" s="3">
        <f>SUM(C189:N189)</f>
        <v/>
      </c>
      <c r="P189" t="inlineStr">
        <is>
          <t>Matching T12 expense [Andrea Harrel, 11/10/24]</t>
        </is>
      </c>
    </row>
    <row r="190">
      <c r="A190" t="inlineStr">
        <is>
          <t>5161-1050</t>
        </is>
      </c>
      <c r="B190" s="7" t="inlineStr">
        <is>
          <t>Floor Covering - Tile</t>
        </is>
      </c>
      <c r="C190" s="3" t="n">
        <v>0</v>
      </c>
      <c r="D190" s="3" t="n">
        <v>0</v>
      </c>
      <c r="E190" s="3" t="n">
        <v>0</v>
      </c>
      <c r="F190" s="3" t="n">
        <v>0</v>
      </c>
      <c r="G190" s="3" t="n">
        <v>0</v>
      </c>
      <c r="H190" s="3" t="n">
        <v>0</v>
      </c>
      <c r="I190" s="3" t="n">
        <v>0</v>
      </c>
      <c r="J190" s="3" t="n">
        <v>0</v>
      </c>
      <c r="K190" s="3" t="n">
        <v>0</v>
      </c>
      <c r="L190" s="3" t="n">
        <v>0</v>
      </c>
      <c r="M190" s="3" t="n">
        <v>0</v>
      </c>
      <c r="N190" s="3" t="n">
        <v>0</v>
      </c>
      <c r="O190" s="3">
        <f>SUM(C190:N190)</f>
        <v/>
      </c>
      <c r="P190" t="inlineStr"/>
    </row>
    <row r="191">
      <c r="A191" t="inlineStr">
        <is>
          <t>5161-1100</t>
        </is>
      </c>
      <c r="B191" s="7" t="inlineStr">
        <is>
          <t>Floor Covering - Vinyl</t>
        </is>
      </c>
      <c r="C191" s="3" t="n">
        <v>0</v>
      </c>
      <c r="D191" s="3" t="n">
        <v>0</v>
      </c>
      <c r="E191" s="3" t="n">
        <v>0</v>
      </c>
      <c r="F191" s="3" t="n">
        <v>0</v>
      </c>
      <c r="G191" s="3" t="n">
        <v>0</v>
      </c>
      <c r="H191" s="3" t="n">
        <v>0</v>
      </c>
      <c r="I191" s="3" t="n">
        <v>0</v>
      </c>
      <c r="J191" s="3" t="n">
        <v>0</v>
      </c>
      <c r="K191" s="3" t="n">
        <v>0</v>
      </c>
      <c r="L191" s="3" t="n">
        <v>0</v>
      </c>
      <c r="M191" s="3" t="n">
        <v>0</v>
      </c>
      <c r="N191" s="3" t="n">
        <v>0</v>
      </c>
      <c r="O191" s="3">
        <f>SUM(C191:N191)</f>
        <v/>
      </c>
      <c r="P191" t="inlineStr">
        <is>
          <t>Matching T12 expense [Andrea Harrel, 11/10/24]</t>
        </is>
      </c>
    </row>
    <row r="192">
      <c r="A192" t="inlineStr">
        <is>
          <t>5162-0000</t>
        </is>
      </c>
      <c r="B192" s="7" t="inlineStr">
        <is>
          <t>Gates Opex</t>
        </is>
      </c>
      <c r="C192" s="3" t="n">
        <v>0</v>
      </c>
      <c r="D192" s="3" t="n">
        <v>0</v>
      </c>
      <c r="E192" s="3" t="n">
        <v>0</v>
      </c>
      <c r="F192" s="3" t="n">
        <v>0</v>
      </c>
      <c r="G192" s="3" t="n">
        <v>0</v>
      </c>
      <c r="H192" s="3" t="n">
        <v>0</v>
      </c>
      <c r="I192" s="3" t="n">
        <v>0</v>
      </c>
      <c r="J192" s="3" t="n">
        <v>0</v>
      </c>
      <c r="K192" s="3" t="n">
        <v>0</v>
      </c>
      <c r="L192" s="3" t="n">
        <v>0</v>
      </c>
      <c r="M192" s="3" t="n">
        <v>0</v>
      </c>
      <c r="N192" s="3" t="n">
        <v>0</v>
      </c>
      <c r="O192" s="3">
        <f>SUM(C192:N192)</f>
        <v/>
      </c>
      <c r="P192" t="inlineStr">
        <is>
          <t>Matching T12 expense [Andrea Harrel, 11/10/24]</t>
        </is>
      </c>
    </row>
    <row r="193">
      <c r="A193" t="inlineStr">
        <is>
          <t>5168-0000</t>
        </is>
      </c>
      <c r="B193" s="7" t="inlineStr">
        <is>
          <t>REAC Inspection</t>
        </is>
      </c>
      <c r="C193" s="3" t="n">
        <v>0</v>
      </c>
      <c r="D193" s="3" t="n">
        <v>0</v>
      </c>
      <c r="E193" s="3" t="n">
        <v>0</v>
      </c>
      <c r="F193" s="3" t="n">
        <v>0</v>
      </c>
      <c r="G193" s="3" t="n">
        <v>0</v>
      </c>
      <c r="H193" s="3" t="n">
        <v>0</v>
      </c>
      <c r="I193" s="3" t="n">
        <v>0</v>
      </c>
      <c r="J193" s="3" t="n">
        <v>0</v>
      </c>
      <c r="K193" s="3" t="n">
        <v>0</v>
      </c>
      <c r="L193" s="3" t="n">
        <v>0</v>
      </c>
      <c r="M193" s="3" t="n">
        <v>0</v>
      </c>
      <c r="N193" s="3" t="n">
        <v>0</v>
      </c>
      <c r="O193" s="3">
        <f>SUM(C193:N193)</f>
        <v/>
      </c>
      <c r="P193" t="inlineStr">
        <is>
          <t>Matching T12 expense [Andrea Harrel, 11/10/24]</t>
        </is>
      </c>
    </row>
    <row r="194">
      <c r="A194" t="inlineStr">
        <is>
          <t>5169-0000</t>
        </is>
      </c>
      <c r="B194" s="7" t="inlineStr">
        <is>
          <t>Roof Opex</t>
        </is>
      </c>
      <c r="C194" s="3" t="n">
        <v>0</v>
      </c>
      <c r="D194" s="3" t="n">
        <v>0</v>
      </c>
      <c r="E194" s="3" t="n">
        <v>0</v>
      </c>
      <c r="F194" s="3" t="n">
        <v>0</v>
      </c>
      <c r="G194" s="3" t="n">
        <v>0</v>
      </c>
      <c r="H194" s="3" t="n">
        <v>0</v>
      </c>
      <c r="I194" s="3" t="n">
        <v>0</v>
      </c>
      <c r="J194" s="3" t="n">
        <v>0</v>
      </c>
      <c r="K194" s="3" t="n">
        <v>0</v>
      </c>
      <c r="L194" s="3" t="n">
        <v>0</v>
      </c>
      <c r="M194" s="3" t="n">
        <v>0</v>
      </c>
      <c r="N194" s="3" t="n">
        <v>0</v>
      </c>
      <c r="O194" s="3">
        <f>SUM(C194:N194)</f>
        <v/>
      </c>
      <c r="P194" t="inlineStr">
        <is>
          <t>Matching T12 expense [Andrea Harrel, 11/10/24]</t>
        </is>
      </c>
    </row>
    <row r="195">
      <c r="A195" t="inlineStr">
        <is>
          <t>5177-0000</t>
        </is>
      </c>
      <c r="B195" s="7" t="inlineStr">
        <is>
          <t>Water Heaters</t>
        </is>
      </c>
      <c r="C195" s="3" t="n">
        <v>0</v>
      </c>
      <c r="D195" s="3" t="n">
        <v>0</v>
      </c>
      <c r="E195" s="3" t="n">
        <v>0</v>
      </c>
      <c r="F195" s="3" t="n">
        <v>0</v>
      </c>
      <c r="G195" s="3" t="n">
        <v>0</v>
      </c>
      <c r="H195" s="3" t="n">
        <v>0</v>
      </c>
      <c r="I195" s="3" t="n">
        <v>0</v>
      </c>
      <c r="J195" s="3" t="n">
        <v>0</v>
      </c>
      <c r="K195" s="3" t="n">
        <v>0</v>
      </c>
      <c r="L195" s="3" t="n">
        <v>0</v>
      </c>
      <c r="M195" s="3" t="n">
        <v>0</v>
      </c>
      <c r="N195" s="3" t="n">
        <v>0</v>
      </c>
      <c r="O195" s="3">
        <f>SUM(C195:N195)</f>
        <v/>
      </c>
      <c r="P195" t="inlineStr"/>
    </row>
    <row r="196">
      <c r="A196" t="inlineStr">
        <is>
          <t>5186-0000</t>
        </is>
      </c>
      <c r="B196" s="7" t="inlineStr">
        <is>
          <t>Window &amp; Sliding Glass Door Replacement</t>
        </is>
      </c>
      <c r="C196" s="3" t="n">
        <v>0</v>
      </c>
      <c r="D196" s="3" t="n">
        <v>0</v>
      </c>
      <c r="E196" s="3" t="n">
        <v>0</v>
      </c>
      <c r="F196" s="3" t="n">
        <v>0</v>
      </c>
      <c r="G196" s="3" t="n">
        <v>0</v>
      </c>
      <c r="H196" s="3" t="n">
        <v>0</v>
      </c>
      <c r="I196" s="3" t="n">
        <v>0</v>
      </c>
      <c r="J196" s="3" t="n">
        <v>0</v>
      </c>
      <c r="K196" s="3" t="n">
        <v>0</v>
      </c>
      <c r="L196" s="3" t="n">
        <v>0</v>
      </c>
      <c r="M196" s="3" t="n">
        <v>0</v>
      </c>
      <c r="N196" s="3" t="n">
        <v>0</v>
      </c>
      <c r="O196" s="3">
        <f>SUM(C196:N196)</f>
        <v/>
      </c>
      <c r="P196" t="inlineStr">
        <is>
          <t>Matching T12 expense [Andrea Harrel, 11/10/24]</t>
        </is>
      </c>
    </row>
    <row r="197">
      <c r="A197" t="inlineStr">
        <is>
          <t>5226-0000</t>
        </is>
      </c>
      <c r="B197" s="7" t="inlineStr">
        <is>
          <t>Tree Trimming</t>
        </is>
      </c>
      <c r="C197" s="3" t="n">
        <v>0</v>
      </c>
      <c r="D197" s="3" t="n">
        <v>0</v>
      </c>
      <c r="E197" s="3" t="n">
        <v>0</v>
      </c>
      <c r="F197" s="3" t="n">
        <v>0</v>
      </c>
      <c r="G197" s="3" t="n">
        <v>0</v>
      </c>
      <c r="H197" s="3" t="n">
        <v>0</v>
      </c>
      <c r="I197" s="3" t="n">
        <v>0</v>
      </c>
      <c r="J197" s="3" t="n">
        <v>0</v>
      </c>
      <c r="K197" s="3" t="n">
        <v>0</v>
      </c>
      <c r="L197" s="3" t="n">
        <v>0</v>
      </c>
      <c r="M197" s="3" t="n">
        <v>0</v>
      </c>
      <c r="N197" s="3" t="n">
        <v>0</v>
      </c>
      <c r="O197" s="3">
        <f>SUM(C197:N197)</f>
        <v/>
      </c>
      <c r="P197" t="inlineStr"/>
    </row>
    <row r="198">
      <c r="A198" t="inlineStr">
        <is>
          <t>5615-0000</t>
        </is>
      </c>
      <c r="B198" s="7" t="inlineStr">
        <is>
          <t>Electric - Panel Replacement</t>
        </is>
      </c>
      <c r="C198" s="3" t="n">
        <v>0</v>
      </c>
      <c r="D198" s="3" t="n">
        <v>0</v>
      </c>
      <c r="E198" s="3" t="n">
        <v>0</v>
      </c>
      <c r="F198" s="3" t="n">
        <v>0</v>
      </c>
      <c r="G198" s="3" t="n">
        <v>0</v>
      </c>
      <c r="H198" s="3" t="n">
        <v>0</v>
      </c>
      <c r="I198" s="3" t="n">
        <v>1312</v>
      </c>
      <c r="J198" s="3" t="n">
        <v>0</v>
      </c>
      <c r="K198" s="3" t="n">
        <v>0</v>
      </c>
      <c r="L198" s="3" t="n">
        <v>0</v>
      </c>
      <c r="M198" s="3" t="n">
        <v>0</v>
      </c>
      <c r="N198" s="3" t="n">
        <v>0</v>
      </c>
      <c r="O198" s="3">
        <f>SUM(C198:N198)</f>
        <v/>
      </c>
      <c r="P198" t="inlineStr"/>
    </row>
    <row r="199">
      <c r="A199" t="inlineStr">
        <is>
          <t>5242-0000</t>
        </is>
      </c>
      <c r="B199" s="7" t="inlineStr">
        <is>
          <t>Computer Hardware</t>
        </is>
      </c>
      <c r="C199" s="3" t="n">
        <v>0</v>
      </c>
      <c r="D199" s="3" t="n">
        <v>0</v>
      </c>
      <c r="E199" s="3" t="n">
        <v>0</v>
      </c>
      <c r="F199" s="3" t="n">
        <v>0</v>
      </c>
      <c r="G199" s="3" t="n">
        <v>0</v>
      </c>
      <c r="H199" s="3" t="n">
        <v>0</v>
      </c>
      <c r="I199" s="3" t="n">
        <v>0</v>
      </c>
      <c r="J199" s="3" t="n">
        <v>0</v>
      </c>
      <c r="K199" s="3" t="n">
        <v>0</v>
      </c>
      <c r="L199" s="3" t="n">
        <v>0</v>
      </c>
      <c r="M199" s="3" t="n">
        <v>0</v>
      </c>
      <c r="N199" s="3" t="n">
        <v>0</v>
      </c>
      <c r="O199" s="3">
        <f>SUM(C199:N199)</f>
        <v/>
      </c>
      <c r="P199" t="inlineStr"/>
    </row>
    <row r="200">
      <c r="A200" t="inlineStr">
        <is>
          <t>5246-0000</t>
        </is>
      </c>
      <c r="B200" s="7" t="inlineStr">
        <is>
          <t>Fire Protection</t>
        </is>
      </c>
      <c r="C200" s="3" t="n">
        <v>0</v>
      </c>
      <c r="D200" s="3" t="n">
        <v>0</v>
      </c>
      <c r="E200" s="3" t="n">
        <v>0</v>
      </c>
      <c r="F200" s="3" t="n">
        <v>0</v>
      </c>
      <c r="G200" s="3" t="n">
        <v>0</v>
      </c>
      <c r="H200" s="3" t="n">
        <v>0</v>
      </c>
      <c r="I200" s="3" t="n">
        <v>0</v>
      </c>
      <c r="J200" s="3" t="n">
        <v>0</v>
      </c>
      <c r="K200" s="3" t="n">
        <v>0</v>
      </c>
      <c r="L200" s="3" t="n">
        <v>0</v>
      </c>
      <c r="M200" s="3" t="n">
        <v>0</v>
      </c>
      <c r="N200" s="3" t="n">
        <v>0</v>
      </c>
      <c r="O200" s="3">
        <f>SUM(C200:N200)</f>
        <v/>
      </c>
      <c r="P200" t="inlineStr">
        <is>
          <t>Any freeze damage repairs [Andrea Harrel, 12/2/24]</t>
        </is>
      </c>
    </row>
    <row r="201">
      <c r="A201" t="inlineStr">
        <is>
          <t>5288-0000</t>
        </is>
      </c>
      <c r="B201" s="7" t="inlineStr">
        <is>
          <t>Plumbing - Common</t>
        </is>
      </c>
      <c r="C201" s="3" t="n">
        <v>0</v>
      </c>
      <c r="D201" s="3" t="n">
        <v>0</v>
      </c>
      <c r="E201" s="3" t="n">
        <v>0</v>
      </c>
      <c r="F201" s="3" t="n">
        <v>0</v>
      </c>
      <c r="G201" s="3" t="n">
        <v>0</v>
      </c>
      <c r="H201" s="3" t="n">
        <v>0</v>
      </c>
      <c r="I201" s="3" t="n">
        <v>0</v>
      </c>
      <c r="J201" s="3" t="n">
        <v>0</v>
      </c>
      <c r="K201" s="3" t="n">
        <v>0</v>
      </c>
      <c r="L201" s="3" t="n">
        <v>0</v>
      </c>
      <c r="M201" s="3" t="n">
        <v>0</v>
      </c>
      <c r="N201" s="3" t="n">
        <v>0</v>
      </c>
      <c r="O201" s="3">
        <f>SUM(C201:N201)</f>
        <v/>
      </c>
      <c r="P201" t="inlineStr">
        <is>
          <t>Matching T12 expense [Andrea Harrel, 11/10/24]</t>
        </is>
      </c>
    </row>
    <row r="202">
      <c r="A202" t="inlineStr">
        <is>
          <t>5781-0000</t>
        </is>
      </c>
      <c r="B202" s="7" t="inlineStr">
        <is>
          <t>Signage</t>
        </is>
      </c>
      <c r="C202" s="3" t="n">
        <v>0</v>
      </c>
      <c r="D202" s="3" t="n">
        <v>0</v>
      </c>
      <c r="E202" s="3" t="n">
        <v>0</v>
      </c>
      <c r="F202" s="3" t="n">
        <v>0</v>
      </c>
      <c r="G202" s="3" t="n">
        <v>0</v>
      </c>
      <c r="H202" s="3" t="n">
        <v>0</v>
      </c>
      <c r="I202" s="3" t="n">
        <v>0</v>
      </c>
      <c r="J202" s="3" t="n">
        <v>0</v>
      </c>
      <c r="K202" s="3" t="n">
        <v>0</v>
      </c>
      <c r="L202" s="3" t="n">
        <v>0</v>
      </c>
      <c r="M202" s="3" t="n">
        <v>0</v>
      </c>
      <c r="N202" s="3" t="n">
        <v>0</v>
      </c>
      <c r="O202" s="3">
        <f>SUM(C202:N202)</f>
        <v/>
      </c>
      <c r="P202" t="inlineStr"/>
    </row>
    <row r="203">
      <c r="A203" t="inlineStr">
        <is>
          <t>5612-0000</t>
        </is>
      </c>
      <c r="B203" s="7" t="inlineStr">
        <is>
          <t>Doors - Exterior</t>
        </is>
      </c>
      <c r="C203" s="3" t="n">
        <v>0</v>
      </c>
      <c r="D203" s="3" t="n">
        <v>0</v>
      </c>
      <c r="E203" s="3" t="n">
        <v>0</v>
      </c>
      <c r="F203" s="3" t="n">
        <v>0</v>
      </c>
      <c r="G203" s="3" t="n">
        <v>0</v>
      </c>
      <c r="H203" s="3" t="n">
        <v>0</v>
      </c>
      <c r="I203" s="3" t="n">
        <v>0</v>
      </c>
      <c r="J203" s="3" t="n">
        <v>0</v>
      </c>
      <c r="K203" s="3" t="n">
        <v>0</v>
      </c>
      <c r="L203" s="3" t="n">
        <v>0</v>
      </c>
      <c r="M203" s="3" t="n">
        <v>0</v>
      </c>
      <c r="N203" s="3" t="n">
        <v>0</v>
      </c>
      <c r="O203" s="3">
        <f>SUM(C203:N203)</f>
        <v/>
      </c>
      <c r="P203" t="inlineStr">
        <is>
          <t>Matching T12 expense [Andrea Harrel, 11/10/24]</t>
        </is>
      </c>
    </row>
    <row r="204">
      <c r="B204" s="8" t="inlineStr">
        <is>
          <t>Subtotal</t>
        </is>
      </c>
      <c r="C204" s="9">
        <f>SUM(C184:C203)</f>
        <v/>
      </c>
      <c r="D204" s="9">
        <f>SUM(D184:D203)</f>
        <v/>
      </c>
      <c r="E204" s="9">
        <f>SUM(E184:E203)</f>
        <v/>
      </c>
      <c r="F204" s="9">
        <f>SUM(F184:F203)</f>
        <v/>
      </c>
      <c r="G204" s="9">
        <f>SUM(G184:G203)</f>
        <v/>
      </c>
      <c r="H204" s="9">
        <f>SUM(H184:H203)</f>
        <v/>
      </c>
      <c r="I204" s="9">
        <f>SUM(I184:I203)</f>
        <v/>
      </c>
      <c r="J204" s="9">
        <f>SUM(J184:J203)</f>
        <v/>
      </c>
      <c r="K204" s="9">
        <f>SUM(K184:K203)</f>
        <v/>
      </c>
      <c r="L204" s="9">
        <f>SUM(L184:L203)</f>
        <v/>
      </c>
      <c r="M204" s="9">
        <f>SUM(M184:M203)</f>
        <v/>
      </c>
      <c r="N204" s="9">
        <f>SUM(N184:N203)</f>
        <v/>
      </c>
      <c r="O204" s="9">
        <f>SUM(C204:N204)</f>
        <v/>
      </c>
    </row>
    <row r="206">
      <c r="B206" s="5" t="inlineStr">
        <is>
          <t>Total Maintenance &amp; Contracts</t>
        </is>
      </c>
      <c r="C206" s="10">
        <f>C134+C139+C143+C149+C157+C170+C181+C204</f>
        <v/>
      </c>
      <c r="D206" s="10">
        <f>D134+D139+D143+D149+D157+D170+D181+D204</f>
        <v/>
      </c>
      <c r="E206" s="10">
        <f>E134+E139+E143+E149+E157+E170+E181+E204</f>
        <v/>
      </c>
      <c r="F206" s="10">
        <f>F134+F139+F143+F149+F157+F170+F181+F204</f>
        <v/>
      </c>
      <c r="G206" s="10">
        <f>G134+G139+G143+G149+G157+G170+G181+G204</f>
        <v/>
      </c>
      <c r="H206" s="10">
        <f>H134+H139+H143+H149+H157+H170+H181+H204</f>
        <v/>
      </c>
      <c r="I206" s="10">
        <f>I134+I139+I143+I149+I157+I170+I181+I204</f>
        <v/>
      </c>
      <c r="J206" s="10">
        <f>J134+J139+J143+J149+J157+J170+J181+J204</f>
        <v/>
      </c>
      <c r="K206" s="10">
        <f>K134+K139+K143+K149+K157+K170+K181+K204</f>
        <v/>
      </c>
      <c r="L206" s="10">
        <f>L134+L139+L143+L149+L157+L170+L181+L204</f>
        <v/>
      </c>
      <c r="M206" s="10">
        <f>M134+M139+M143+M149+M157+M170+M181+M204</f>
        <v/>
      </c>
      <c r="N206" s="10">
        <f>N134+N139+N143+N149+N157+N170+N181+N204</f>
        <v/>
      </c>
      <c r="O206" s="10">
        <f>SUM(C206:N206)</f>
        <v/>
      </c>
    </row>
    <row r="208">
      <c r="B208" s="5" t="inlineStr">
        <is>
          <t>MARKETING</t>
        </is>
      </c>
    </row>
    <row r="209">
      <c r="B209" s="6" t="inlineStr">
        <is>
          <t>ADVERTISING/MARKETING/PROMOTIONS</t>
        </is>
      </c>
    </row>
    <row r="210">
      <c r="A210" t="inlineStr">
        <is>
          <t>5710-1010</t>
        </is>
      </c>
      <c r="B210" s="7" t="inlineStr">
        <is>
          <t>Marketing: Advertising - Ink</t>
        </is>
      </c>
      <c r="C210" s="3" t="n">
        <v>399.49</v>
      </c>
      <c r="D210" s="3" t="n">
        <v>0</v>
      </c>
      <c r="E210" s="3" t="n">
        <v>363.32</v>
      </c>
      <c r="F210" s="3" t="n">
        <v>0</v>
      </c>
      <c r="G210" s="3" t="n">
        <v>0</v>
      </c>
      <c r="H210" s="3" t="n">
        <v>107.41</v>
      </c>
      <c r="I210" s="3" t="n">
        <v>7.44</v>
      </c>
      <c r="J210" s="3" t="n">
        <v>0</v>
      </c>
      <c r="K210" s="3" t="n">
        <v>0</v>
      </c>
      <c r="L210" s="3" t="n">
        <v>0</v>
      </c>
      <c r="M210" s="3" t="n">
        <v>0</v>
      </c>
      <c r="N210" s="3" t="n">
        <v>0</v>
      </c>
      <c r="O210" s="3">
        <f>SUM(C210:N210)</f>
        <v/>
      </c>
      <c r="P210" t="inlineStr">
        <is>
          <t>Business Cards, Maint. "How did we do" Cards, and name tags [Andrea Harrel, 10/24/24]</t>
        </is>
      </c>
    </row>
    <row r="211">
      <c r="A211" t="inlineStr">
        <is>
          <t>5710-1020</t>
        </is>
      </c>
      <c r="B211" s="7" t="inlineStr">
        <is>
          <t>Marketing: Advertising - Fliers</t>
        </is>
      </c>
      <c r="C211" s="3" t="n">
        <v>0</v>
      </c>
      <c r="D211" s="3" t="n">
        <v>0</v>
      </c>
      <c r="E211" s="3" t="n">
        <v>0</v>
      </c>
      <c r="F211" s="3" t="n">
        <v>4</v>
      </c>
      <c r="G211" s="3" t="n">
        <v>0</v>
      </c>
      <c r="H211" s="3" t="n">
        <v>0</v>
      </c>
      <c r="I211" s="3" t="n">
        <v>0</v>
      </c>
      <c r="J211" s="3" t="n">
        <v>0</v>
      </c>
      <c r="K211" s="3" t="n">
        <v>0</v>
      </c>
      <c r="L211" s="3" t="n">
        <v>0</v>
      </c>
      <c r="M211" s="3" t="n">
        <v>0</v>
      </c>
      <c r="N211" s="3" t="n">
        <v>0</v>
      </c>
      <c r="O211" s="3">
        <f>SUM(C211:N211)</f>
        <v/>
      </c>
      <c r="P211" t="inlineStr">
        <is>
          <t>Outreach market collateral [Andrea Harrel, 10/24/24]</t>
        </is>
      </c>
    </row>
    <row r="212">
      <c r="A212" t="inlineStr">
        <is>
          <t>5710-1040</t>
        </is>
      </c>
      <c r="B212" s="7" t="inlineStr">
        <is>
          <t>Marketing: Tools &amp; Software</t>
        </is>
      </c>
      <c r="C212" s="3" t="n">
        <v>413.4</v>
      </c>
      <c r="D212" s="3" t="n">
        <v>452.4</v>
      </c>
      <c r="E212" s="3" t="n">
        <v>452.4</v>
      </c>
      <c r="F212" s="3" t="n">
        <v>502.4</v>
      </c>
      <c r="G212" s="3" t="n">
        <v>502.4</v>
      </c>
      <c r="H212" s="3" t="n">
        <v>502.4</v>
      </c>
      <c r="I212" s="3" t="n">
        <v>1037.4</v>
      </c>
      <c r="J212" s="3" t="n">
        <v>1356.8</v>
      </c>
      <c r="K212" s="3" t="n">
        <v>1206.8</v>
      </c>
      <c r="L212" s="3" t="n">
        <v>1056.8</v>
      </c>
      <c r="M212" s="3" t="n">
        <v>521.8</v>
      </c>
      <c r="N212" s="3" t="n">
        <v>521.8</v>
      </c>
      <c r="O212" s="3">
        <f>SUM(C212:N212)</f>
        <v/>
      </c>
      <c r="P212" t="inlineStr">
        <is>
          <t>Includes: $200 website, $250 Social and Rep, $233 Funnel, $50 Chatmeter &amp; $1.65 a unit for Elise AI [Andrea Harrel, 10/24/24]</t>
        </is>
      </c>
    </row>
    <row r="213">
      <c r="A213" t="inlineStr">
        <is>
          <t>5710-1050</t>
        </is>
      </c>
      <c r="B213" s="7" t="inlineStr">
        <is>
          <t>Digital Strategy &amp; Advertising</t>
        </is>
      </c>
      <c r="C213" s="3" t="n">
        <v>4100</v>
      </c>
      <c r="D213" s="3" t="n">
        <v>2100</v>
      </c>
      <c r="E213" s="3" t="n">
        <v>3100</v>
      </c>
      <c r="F213" s="3" t="n">
        <v>3100</v>
      </c>
      <c r="G213" s="3" t="n">
        <v>3400</v>
      </c>
      <c r="H213" s="3" t="n">
        <v>7086.81</v>
      </c>
      <c r="I213" s="3" t="n">
        <v>3757.8</v>
      </c>
      <c r="J213" s="3" t="n">
        <v>1134</v>
      </c>
      <c r="K213" s="3" t="n">
        <v>1134</v>
      </c>
      <c r="L213" s="3" t="n">
        <v>1134</v>
      </c>
      <c r="M213" s="3" t="n">
        <v>1134</v>
      </c>
      <c r="N213" s="3" t="n">
        <v>1897</v>
      </c>
      <c r="O213" s="3">
        <f>SUM(C213:N213)</f>
        <v/>
      </c>
      <c r="P213" t="inlineStr">
        <is>
          <t>Includes: $3000 PPC, $350 SEO, $39 apartlist, $50 rentable, $1134 apts.com contract ends in Jun2025 [Andrea Harrel, 10/24/24]</t>
        </is>
      </c>
    </row>
    <row r="214">
      <c r="A214" t="inlineStr">
        <is>
          <t>5715-0000</t>
        </is>
      </c>
      <c r="B214" s="7" t="inlineStr">
        <is>
          <t>Marketing: Leasing Hospitality</t>
        </is>
      </c>
      <c r="C214" s="3" t="n">
        <v>0</v>
      </c>
      <c r="D214" s="3" t="n">
        <v>0</v>
      </c>
      <c r="E214" s="3" t="n">
        <v>74.66</v>
      </c>
      <c r="F214" s="3" t="n">
        <v>169.78</v>
      </c>
      <c r="G214" s="3" t="n">
        <v>0</v>
      </c>
      <c r="H214" s="3" t="n">
        <v>0</v>
      </c>
      <c r="I214" s="3" t="n">
        <v>221.61</v>
      </c>
      <c r="J214" s="3" t="n">
        <v>157.72</v>
      </c>
      <c r="K214" s="3" t="n">
        <v>227.33</v>
      </c>
      <c r="L214" s="3" t="n">
        <v>0</v>
      </c>
      <c r="M214" s="3" t="n">
        <v>126.61</v>
      </c>
      <c r="N214" s="3" t="n">
        <v>79.58</v>
      </c>
      <c r="O214" s="3">
        <f>SUM(C214:N214)</f>
        <v/>
      </c>
      <c r="P214" t="inlineStr">
        <is>
          <t>Outreach marketing [Andrea Harrel, 10/24/24]</t>
        </is>
      </c>
    </row>
    <row r="215">
      <c r="A215" t="inlineStr">
        <is>
          <t>5717-0000</t>
        </is>
      </c>
      <c r="B215" s="7" t="inlineStr">
        <is>
          <t>Leasing &amp; Hospitality</t>
        </is>
      </c>
      <c r="C215" s="3" t="n">
        <v>6985.9</v>
      </c>
      <c r="D215" s="3" t="n">
        <v>8089.47</v>
      </c>
      <c r="E215" s="3" t="n">
        <v>3137.5</v>
      </c>
      <c r="F215" s="3" t="n">
        <v>0</v>
      </c>
      <c r="G215" s="3" t="n">
        <v>0</v>
      </c>
      <c r="H215" s="3" t="n">
        <v>3628.75</v>
      </c>
      <c r="I215" s="3" t="n">
        <v>0</v>
      </c>
      <c r="J215" s="3" t="n">
        <v>0</v>
      </c>
      <c r="K215" s="3" t="n">
        <v>52.42</v>
      </c>
      <c r="L215" s="3" t="n">
        <v>0</v>
      </c>
      <c r="M215" s="3" t="n">
        <v>0</v>
      </c>
      <c r="N215" s="3" t="n">
        <v>0</v>
      </c>
      <c r="O215" s="3">
        <f>SUM(C215:N215)</f>
        <v/>
      </c>
      <c r="P215" t="inlineStr"/>
    </row>
    <row r="216">
      <c r="A216" t="inlineStr">
        <is>
          <t>5720-0000</t>
        </is>
      </c>
      <c r="B216" s="7" t="inlineStr">
        <is>
          <t>Marketing: Resident Retention</t>
        </is>
      </c>
      <c r="C216" s="3" t="n">
        <v>59.81</v>
      </c>
      <c r="D216" s="3" t="n">
        <v>113.01</v>
      </c>
      <c r="E216" s="3" t="n">
        <v>0</v>
      </c>
      <c r="F216" s="3" t="n">
        <v>769.8</v>
      </c>
      <c r="G216" s="3" t="n">
        <v>0</v>
      </c>
      <c r="H216" s="3" t="n">
        <v>28.97</v>
      </c>
      <c r="I216" s="3" t="n">
        <v>0</v>
      </c>
      <c r="J216" s="3" t="n">
        <v>45.23</v>
      </c>
      <c r="K216" s="3" t="n">
        <v>631.9400000000001</v>
      </c>
      <c r="L216" s="3" t="n">
        <v>271.82</v>
      </c>
      <c r="M216" s="3" t="n">
        <v>0</v>
      </c>
      <c r="N216" s="3" t="n">
        <v>331.05</v>
      </c>
      <c r="O216" s="3">
        <f>SUM(C216:N216)</f>
        <v/>
      </c>
      <c r="P216" t="inlineStr">
        <is>
          <t>Resident events [Andrea Harrel, 10/25/24]</t>
        </is>
      </c>
    </row>
    <row r="217">
      <c r="A217" t="inlineStr">
        <is>
          <t>5725-1000</t>
        </is>
      </c>
      <c r="B217" s="7" t="inlineStr">
        <is>
          <t>Marketing: Signage - Advertising</t>
        </is>
      </c>
      <c r="C217" s="3" t="n">
        <v>0</v>
      </c>
      <c r="D217" s="3" t="n">
        <v>0</v>
      </c>
      <c r="E217" s="3" t="n">
        <v>0</v>
      </c>
      <c r="F217" s="3" t="n">
        <v>49.35</v>
      </c>
      <c r="G217" s="3" t="n">
        <v>0</v>
      </c>
      <c r="H217" s="3" t="n">
        <v>0</v>
      </c>
      <c r="I217" s="3" t="n">
        <v>0</v>
      </c>
      <c r="J217" s="3" t="n">
        <v>0</v>
      </c>
      <c r="K217" s="3" t="n">
        <v>0</v>
      </c>
      <c r="L217" s="3" t="n">
        <v>0</v>
      </c>
      <c r="M217" s="3" t="n">
        <v>0</v>
      </c>
      <c r="N217" s="3" t="n">
        <v>255.01</v>
      </c>
      <c r="O217" s="3">
        <f>SUM(C217:N217)</f>
        <v/>
      </c>
      <c r="P217" t="inlineStr">
        <is>
          <t>flex flags and door mats $300 each. Semi annually [Andrea Harrel, 10/24/24]</t>
        </is>
      </c>
    </row>
    <row r="218">
      <c r="A218" t="inlineStr">
        <is>
          <t>5730-0000</t>
        </is>
      </c>
      <c r="B218" s="7" t="inlineStr">
        <is>
          <t>Marketing: Referral Fees</t>
        </is>
      </c>
      <c r="C218" s="3" t="n">
        <v>0</v>
      </c>
      <c r="D218" s="3" t="n">
        <v>0</v>
      </c>
      <c r="E218" s="3" t="n">
        <v>0</v>
      </c>
      <c r="F218" s="3" t="n">
        <v>0</v>
      </c>
      <c r="G218" s="3" t="n">
        <v>0</v>
      </c>
      <c r="H218" s="3" t="n">
        <v>0</v>
      </c>
      <c r="I218" s="3" t="n">
        <v>1200</v>
      </c>
      <c r="J218" s="3" t="n">
        <v>0</v>
      </c>
      <c r="K218" s="3" t="n">
        <v>0</v>
      </c>
      <c r="L218" s="3" t="n">
        <v>0</v>
      </c>
      <c r="M218" s="3" t="n">
        <v>0</v>
      </c>
      <c r="N218" s="3" t="n">
        <v>0</v>
      </c>
      <c r="O218" s="3">
        <f>SUM(C218:N218)</f>
        <v/>
      </c>
      <c r="P218" t="inlineStr"/>
    </row>
    <row r="219">
      <c r="A219" t="inlineStr">
        <is>
          <t>5735-0000</t>
        </is>
      </c>
      <c r="B219" s="7" t="inlineStr">
        <is>
          <t>Marketing: Locator Commissions</t>
        </is>
      </c>
      <c r="C219" s="3" t="n">
        <v>-500</v>
      </c>
      <c r="D219" s="3" t="n">
        <v>752</v>
      </c>
      <c r="E219" s="3" t="n">
        <v>3297.75</v>
      </c>
      <c r="F219" s="3" t="n">
        <v>1200</v>
      </c>
      <c r="G219" s="3" t="n">
        <v>1073</v>
      </c>
      <c r="H219" s="3" t="n">
        <v>1279</v>
      </c>
      <c r="I219" s="3" t="n">
        <v>713</v>
      </c>
      <c r="J219" s="3" t="n">
        <v>713</v>
      </c>
      <c r="K219" s="3" t="n">
        <v>0</v>
      </c>
      <c r="L219" s="3" t="n">
        <v>3460</v>
      </c>
      <c r="M219" s="3" t="n">
        <v>1806</v>
      </c>
      <c r="N219" s="3" t="n">
        <v>713</v>
      </c>
      <c r="O219" s="3">
        <f>SUM(C219:N219)</f>
        <v/>
      </c>
      <c r="P219" t="inlineStr"/>
    </row>
    <row r="220">
      <c r="A220" t="inlineStr">
        <is>
          <t>5740-0000</t>
        </is>
      </c>
      <c r="B220" s="7" t="inlineStr">
        <is>
          <t>Marketing: Supplies</t>
        </is>
      </c>
      <c r="C220" s="3" t="n">
        <v>0</v>
      </c>
      <c r="D220" s="3" t="n">
        <v>0</v>
      </c>
      <c r="E220" s="3" t="n">
        <v>0</v>
      </c>
      <c r="F220" s="3" t="n">
        <v>255.14</v>
      </c>
      <c r="G220" s="3" t="n">
        <v>0</v>
      </c>
      <c r="H220" s="3" t="n">
        <v>129.59</v>
      </c>
      <c r="I220" s="3" t="n">
        <v>0</v>
      </c>
      <c r="J220" s="3" t="n">
        <v>0</v>
      </c>
      <c r="K220" s="3" t="n">
        <v>84.31999999999999</v>
      </c>
      <c r="L220" s="3" t="n">
        <v>0</v>
      </c>
      <c r="M220" s="3" t="n">
        <v>140.7</v>
      </c>
      <c r="N220" s="3" t="n">
        <v>110.29</v>
      </c>
      <c r="O220" s="3">
        <f>SUM(C220:N220)</f>
        <v/>
      </c>
      <c r="P220" t="inlineStr"/>
    </row>
    <row r="221">
      <c r="A221" t="inlineStr">
        <is>
          <t>5760-0000</t>
        </is>
      </c>
      <c r="B221" s="7" t="inlineStr">
        <is>
          <t>Marketing: Model Staging</t>
        </is>
      </c>
      <c r="C221" s="3" t="n">
        <v>0</v>
      </c>
      <c r="D221" s="3" t="n">
        <v>0</v>
      </c>
      <c r="E221" s="3" t="n">
        <v>0</v>
      </c>
      <c r="F221" s="3" t="n">
        <v>0</v>
      </c>
      <c r="G221" s="3" t="n">
        <v>853.29</v>
      </c>
      <c r="H221" s="3" t="n">
        <v>0</v>
      </c>
      <c r="I221" s="3" t="n">
        <v>0</v>
      </c>
      <c r="J221" s="3" t="n">
        <v>182.03</v>
      </c>
      <c r="K221" s="3" t="n">
        <v>254.96</v>
      </c>
      <c r="L221" s="3" t="n">
        <v>0</v>
      </c>
      <c r="M221" s="3" t="n">
        <v>0</v>
      </c>
      <c r="N221" s="3" t="n">
        <v>0</v>
      </c>
      <c r="O221" s="3">
        <f>SUM(C221:N221)</f>
        <v/>
      </c>
      <c r="P221" t="inlineStr"/>
    </row>
    <row r="222">
      <c r="A222" t="inlineStr">
        <is>
          <t>5770-0000</t>
        </is>
      </c>
      <c r="B222" s="7" t="inlineStr">
        <is>
          <t>Marketing: Other</t>
        </is>
      </c>
      <c r="C222" s="3" t="n">
        <v>126.15</v>
      </c>
      <c r="D222" s="3" t="n">
        <v>126.15</v>
      </c>
      <c r="E222" s="3" t="n">
        <v>126.15</v>
      </c>
      <c r="F222" s="3" t="n">
        <v>126.15</v>
      </c>
      <c r="G222" s="3" t="n">
        <v>126.15</v>
      </c>
      <c r="H222" s="3" t="n">
        <v>126.15</v>
      </c>
      <c r="I222" s="3" t="n">
        <v>126.15</v>
      </c>
      <c r="J222" s="3" t="n">
        <v>126.15</v>
      </c>
      <c r="K222" s="3" t="n">
        <v>126.15</v>
      </c>
      <c r="L222" s="3" t="n">
        <v>126.15</v>
      </c>
      <c r="M222" s="3" t="n">
        <v>126.15</v>
      </c>
      <c r="N222" s="3" t="n">
        <v>126.15</v>
      </c>
      <c r="O222" s="3">
        <f>SUM(C222:N222)</f>
        <v/>
      </c>
      <c r="P222" t="inlineStr">
        <is>
          <t>Monthly cost for ApartmentIQ [Andrea Harrel, 10/25/24]</t>
        </is>
      </c>
    </row>
    <row r="223">
      <c r="A223" t="inlineStr">
        <is>
          <t>5780-0000</t>
        </is>
      </c>
      <c r="B223" s="7" t="inlineStr">
        <is>
          <t>Marketing: Reimb</t>
        </is>
      </c>
      <c r="C223" s="3" t="n">
        <v>194</v>
      </c>
      <c r="D223" s="3" t="n">
        <v>194</v>
      </c>
      <c r="E223" s="3" t="n">
        <v>194</v>
      </c>
      <c r="F223" s="3" t="n">
        <v>194</v>
      </c>
      <c r="G223" s="3" t="n">
        <v>194</v>
      </c>
      <c r="H223" s="3" t="n">
        <v>194</v>
      </c>
      <c r="I223" s="3" t="n">
        <v>194</v>
      </c>
      <c r="J223" s="3" t="n">
        <v>194</v>
      </c>
      <c r="K223" s="3" t="n">
        <v>194</v>
      </c>
      <c r="L223" s="3" t="n">
        <v>194</v>
      </c>
      <c r="M223" s="3" t="n">
        <v>194</v>
      </c>
      <c r="N223" s="3" t="n">
        <v>194</v>
      </c>
      <c r="O223" s="3">
        <f>SUM(C223:N223)</f>
        <v/>
      </c>
      <c r="P223" t="inlineStr">
        <is>
          <t>$1.10 a unit monthly
"Includes:
● Creation and maintenance of the property's website
● GA4 google search console account (set up, account and events creation, google ads)
● Social acccounts support (GBP, Facebook, Instagram)
● Marketing strategy, including budget/analysis/proposals, strategy calls with onsite team, master contract negotiation
● Performance tracking, new vendor setup and onboarding, PPC/SEO campaing set up and launch." [Andrea Harrel, 10/25/24]</t>
        </is>
      </c>
    </row>
    <row r="224">
      <c r="B224" s="8" t="inlineStr">
        <is>
          <t>Subtotal</t>
        </is>
      </c>
      <c r="C224" s="9">
        <f>SUM(C210:C223)</f>
        <v/>
      </c>
      <c r="D224" s="9">
        <f>SUM(D210:D223)</f>
        <v/>
      </c>
      <c r="E224" s="9">
        <f>SUM(E210:E223)</f>
        <v/>
      </c>
      <c r="F224" s="9">
        <f>SUM(F210:F223)</f>
        <v/>
      </c>
      <c r="G224" s="9">
        <f>SUM(G210:G223)</f>
        <v/>
      </c>
      <c r="H224" s="9">
        <f>SUM(H210:H223)</f>
        <v/>
      </c>
      <c r="I224" s="9">
        <f>SUM(I210:I223)</f>
        <v/>
      </c>
      <c r="J224" s="9">
        <f>SUM(J210:J223)</f>
        <v/>
      </c>
      <c r="K224" s="9">
        <f>SUM(K210:K223)</f>
        <v/>
      </c>
      <c r="L224" s="9">
        <f>SUM(L210:L223)</f>
        <v/>
      </c>
      <c r="M224" s="9">
        <f>SUM(M210:M223)</f>
        <v/>
      </c>
      <c r="N224" s="9">
        <f>SUM(N210:N223)</f>
        <v/>
      </c>
      <c r="O224" s="9">
        <f>SUM(C224:N224)</f>
        <v/>
      </c>
    </row>
    <row r="226">
      <c r="B226" s="5" t="inlineStr">
        <is>
          <t>Total Marketing</t>
        </is>
      </c>
      <c r="C226" s="10">
        <f>C224</f>
        <v/>
      </c>
      <c r="D226" s="10">
        <f>D224</f>
        <v/>
      </c>
      <c r="E226" s="10">
        <f>E224</f>
        <v/>
      </c>
      <c r="F226" s="10">
        <f>F224</f>
        <v/>
      </c>
      <c r="G226" s="10">
        <f>G224</f>
        <v/>
      </c>
      <c r="H226" s="10">
        <f>H224</f>
        <v/>
      </c>
      <c r="I226" s="10">
        <f>I224</f>
        <v/>
      </c>
      <c r="J226" s="10">
        <f>J224</f>
        <v/>
      </c>
      <c r="K226" s="10">
        <f>K224</f>
        <v/>
      </c>
      <c r="L226" s="10">
        <f>L224</f>
        <v/>
      </c>
      <c r="M226" s="10">
        <f>M224</f>
        <v/>
      </c>
      <c r="N226" s="10">
        <f>N224</f>
        <v/>
      </c>
      <c r="O226" s="10">
        <f>SUM(C226:N226)</f>
        <v/>
      </c>
    </row>
    <row r="228">
      <c r="B228" s="5" t="inlineStr">
        <is>
          <t>G&amp;A &amp; IT</t>
        </is>
      </c>
    </row>
    <row r="229">
      <c r="B229" s="6" t="inlineStr">
        <is>
          <t>IT EXPENSES</t>
        </is>
      </c>
    </row>
    <row r="230">
      <c r="A230" t="inlineStr">
        <is>
          <t>5805-0000</t>
        </is>
      </c>
      <c r="B230" s="7" t="inlineStr">
        <is>
          <t>Software License &amp; Support Expense</t>
        </is>
      </c>
      <c r="C230" s="3" t="n">
        <v>1691.36</v>
      </c>
      <c r="D230" s="3" t="n">
        <v>1546.67</v>
      </c>
      <c r="E230" s="3" t="n">
        <v>1823.23</v>
      </c>
      <c r="F230" s="3" t="n">
        <v>1765.81</v>
      </c>
      <c r="G230" s="3" t="n">
        <v>1630.13</v>
      </c>
      <c r="H230" s="3" t="n">
        <v>3739.97</v>
      </c>
      <c r="I230" s="3" t="n">
        <v>1647.33</v>
      </c>
      <c r="J230" s="3" t="n">
        <v>1631.73</v>
      </c>
      <c r="K230" s="3" t="n">
        <v>1667.93</v>
      </c>
      <c r="L230" s="3" t="n">
        <v>2690.64</v>
      </c>
      <c r="M230" s="3" t="n">
        <v>1975.33</v>
      </c>
      <c r="N230" s="3" t="n">
        <v>1639.73</v>
      </c>
      <c r="O230" s="3">
        <f>SUM(C230:N230)</f>
        <v/>
      </c>
      <c r="P230" t="inlineStr">
        <is>
          <t>Handled Centrally, varies by property. Standard pricing:
● $2.75/unit/month for IT Software and maintenance costs
● $3.73/unit/month for Property Management Software
● $1.5/invoice for offline invoice processing
● $3,000/year for purchasing and invoice management software platform (Coupa)
● $1/unit/month for pricing adminstration
Total: $5.25/unit/month + $3K/year (does not include offline invoice processing)
● $0.3/unit/month for Affordable software add-on [Andrea Harrel, 10/24/24]</t>
        </is>
      </c>
    </row>
    <row r="231">
      <c r="A231" t="inlineStr">
        <is>
          <t>5811-0000</t>
        </is>
      </c>
      <c r="B231" s="7" t="inlineStr">
        <is>
          <t>Answering Service</t>
        </is>
      </c>
      <c r="C231" s="3" t="n">
        <v>106.6</v>
      </c>
      <c r="D231" s="3" t="n">
        <v>0</v>
      </c>
      <c r="E231" s="3" t="n">
        <v>106.6</v>
      </c>
      <c r="F231" s="3" t="n">
        <v>106.6</v>
      </c>
      <c r="G231" s="3" t="n">
        <v>106.6</v>
      </c>
      <c r="H231" s="3" t="n">
        <v>240.63</v>
      </c>
      <c r="I231" s="3" t="n">
        <v>106.6</v>
      </c>
      <c r="J231" s="3" t="n">
        <v>106.6</v>
      </c>
      <c r="K231" s="3" t="n">
        <v>106.6</v>
      </c>
      <c r="L231" s="3" t="n">
        <v>102</v>
      </c>
      <c r="M231" s="3" t="n">
        <v>108.6</v>
      </c>
      <c r="N231" s="3" t="n">
        <v>108.6</v>
      </c>
      <c r="O231" s="3">
        <f>SUM(C231:N231)</f>
        <v/>
      </c>
      <c r="P231" t="inlineStr">
        <is>
          <t>Job Call for emergency maint calls [Andrea Harrel, 10/24/24]</t>
        </is>
      </c>
    </row>
    <row r="232">
      <c r="A232" t="inlineStr">
        <is>
          <t>5812-0000</t>
        </is>
      </c>
      <c r="B232" s="7" t="inlineStr">
        <is>
          <t>Phones Expense</t>
        </is>
      </c>
      <c r="C232" s="3" t="n">
        <v>0</v>
      </c>
      <c r="D232" s="3" t="n">
        <v>278.47</v>
      </c>
      <c r="E232" s="3" t="n">
        <v>753.66</v>
      </c>
      <c r="F232" s="3" t="n">
        <v>139.13</v>
      </c>
      <c r="G232" s="3" t="n">
        <v>135.24</v>
      </c>
      <c r="H232" s="3" t="n">
        <v>135.94</v>
      </c>
      <c r="I232" s="3" t="n">
        <v>135.95</v>
      </c>
      <c r="J232" s="3" t="n">
        <v>135.95</v>
      </c>
      <c r="K232" s="3" t="n">
        <v>1408.17</v>
      </c>
      <c r="L232" s="3" t="n">
        <v>135.97</v>
      </c>
      <c r="M232" s="3" t="n">
        <v>135.96</v>
      </c>
      <c r="N232" s="3" t="n">
        <v>135.97</v>
      </c>
      <c r="O232" s="3">
        <f>SUM(C232:N232)</f>
        <v/>
      </c>
      <c r="P232" t="inlineStr">
        <is>
          <t>Monthly phone expense [Andrea Harrel, 10/24/24]</t>
        </is>
      </c>
    </row>
    <row r="233">
      <c r="A233" t="inlineStr">
        <is>
          <t>5813-0000</t>
        </is>
      </c>
      <c r="B233" s="7" t="inlineStr">
        <is>
          <t>Internet Expense</t>
        </is>
      </c>
      <c r="C233" s="3" t="n">
        <v>118.27</v>
      </c>
      <c r="D233" s="3" t="n">
        <v>80.64</v>
      </c>
      <c r="E233" s="3" t="n">
        <v>80.64</v>
      </c>
      <c r="F233" s="3" t="n">
        <v>80.64</v>
      </c>
      <c r="G233" s="3" t="n">
        <v>80.64</v>
      </c>
      <c r="H233" s="3" t="n">
        <v>80.64</v>
      </c>
      <c r="I233" s="3" t="n">
        <v>90.68000000000001</v>
      </c>
      <c r="J233" s="3" t="n">
        <v>208.95</v>
      </c>
      <c r="K233" s="3" t="n">
        <v>90.68000000000001</v>
      </c>
      <c r="L233" s="3" t="n">
        <v>90.68000000000001</v>
      </c>
      <c r="M233" s="3" t="n">
        <v>90.68000000000001</v>
      </c>
      <c r="N233" s="3" t="n">
        <v>90.68000000000001</v>
      </c>
      <c r="O233" s="3">
        <f>SUM(C233:N233)</f>
        <v/>
      </c>
      <c r="P233" t="inlineStr">
        <is>
          <t>Monthly internet expense [Andrea Harrel, 10/24/24]</t>
        </is>
      </c>
    </row>
    <row r="234">
      <c r="A234" t="inlineStr">
        <is>
          <t>5819-0000</t>
        </is>
      </c>
      <c r="B234" s="7" t="inlineStr">
        <is>
          <t>IT Reimb</t>
        </is>
      </c>
      <c r="C234" s="3" t="n">
        <v>194</v>
      </c>
      <c r="D234" s="3" t="n">
        <v>194</v>
      </c>
      <c r="E234" s="3" t="n">
        <v>485</v>
      </c>
      <c r="F234" s="3" t="n">
        <v>291</v>
      </c>
      <c r="G234" s="3" t="n">
        <v>291</v>
      </c>
      <c r="H234" s="3" t="n">
        <v>291</v>
      </c>
      <c r="I234" s="3" t="n">
        <v>291</v>
      </c>
      <c r="J234" s="3" t="n">
        <v>291</v>
      </c>
      <c r="K234" s="3" t="n">
        <v>291</v>
      </c>
      <c r="L234" s="3" t="n">
        <v>291</v>
      </c>
      <c r="M234" s="3" t="n">
        <v>291</v>
      </c>
      <c r="N234" s="3" t="n">
        <v>291</v>
      </c>
      <c r="O234" s="3">
        <f>SUM(C234:N234)</f>
        <v/>
      </c>
      <c r="P234" t="inlineStr">
        <is>
          <t>IT Reim. based on signed PMA $1.50 a unit [Andrea Harrel, 10/24/24]</t>
        </is>
      </c>
    </row>
    <row r="235">
      <c r="B235" s="8" t="inlineStr">
        <is>
          <t>Subtotal</t>
        </is>
      </c>
      <c r="C235" s="9">
        <f>SUM(C230:C234)</f>
        <v/>
      </c>
      <c r="D235" s="9">
        <f>SUM(D230:D234)</f>
        <v/>
      </c>
      <c r="E235" s="9">
        <f>SUM(E230:E234)</f>
        <v/>
      </c>
      <c r="F235" s="9">
        <f>SUM(F230:F234)</f>
        <v/>
      </c>
      <c r="G235" s="9">
        <f>SUM(G230:G234)</f>
        <v/>
      </c>
      <c r="H235" s="9">
        <f>SUM(H230:H234)</f>
        <v/>
      </c>
      <c r="I235" s="9">
        <f>SUM(I230:I234)</f>
        <v/>
      </c>
      <c r="J235" s="9">
        <f>SUM(J230:J234)</f>
        <v/>
      </c>
      <c r="K235" s="9">
        <f>SUM(K230:K234)</f>
        <v/>
      </c>
      <c r="L235" s="9">
        <f>SUM(L230:L234)</f>
        <v/>
      </c>
      <c r="M235" s="9">
        <f>SUM(M230:M234)</f>
        <v/>
      </c>
      <c r="N235" s="9">
        <f>SUM(N230:N234)</f>
        <v/>
      </c>
      <c r="O235" s="9">
        <f>SUM(C235:N235)</f>
        <v/>
      </c>
    </row>
    <row r="237">
      <c r="B237" s="6" t="inlineStr">
        <is>
          <t>OFFICE EXPENSES</t>
        </is>
      </c>
    </row>
    <row r="238">
      <c r="A238" t="inlineStr">
        <is>
          <t>5821-0000</t>
        </is>
      </c>
      <c r="B238" s="7" t="inlineStr">
        <is>
          <t>Kitchen Supplies</t>
        </is>
      </c>
      <c r="C238" s="3" t="n">
        <v>0</v>
      </c>
      <c r="D238" s="3" t="n">
        <v>0</v>
      </c>
      <c r="E238" s="3" t="n">
        <v>0</v>
      </c>
      <c r="F238" s="3" t="n">
        <v>0</v>
      </c>
      <c r="G238" s="3" t="n">
        <v>0</v>
      </c>
      <c r="H238" s="3" t="n">
        <v>0</v>
      </c>
      <c r="I238" s="3" t="n">
        <v>0</v>
      </c>
      <c r="J238" s="3" t="n">
        <v>0</v>
      </c>
      <c r="K238" s="3" t="n">
        <v>98.42</v>
      </c>
      <c r="L238" s="3" t="n">
        <v>0</v>
      </c>
      <c r="M238" s="3" t="n">
        <v>0</v>
      </c>
      <c r="N238" s="3" t="n">
        <v>0</v>
      </c>
      <c r="O238" s="3">
        <f>SUM(C238:N238)</f>
        <v/>
      </c>
      <c r="P238" t="inlineStr"/>
    </row>
    <row r="239">
      <c r="A239" t="inlineStr">
        <is>
          <t>5824-0000</t>
        </is>
      </c>
      <c r="B239" s="7" t="inlineStr">
        <is>
          <t>Miscellaneous Expense</t>
        </is>
      </c>
      <c r="C239" s="3" t="n">
        <v>0</v>
      </c>
      <c r="D239" s="3" t="n">
        <v>0</v>
      </c>
      <c r="E239" s="3" t="n">
        <v>0</v>
      </c>
      <c r="F239" s="3" t="n">
        <v>99.81999999999999</v>
      </c>
      <c r="G239" s="3" t="n">
        <v>0</v>
      </c>
      <c r="H239" s="3" t="n">
        <v>154.57</v>
      </c>
      <c r="I239" s="3" t="n">
        <v>30</v>
      </c>
      <c r="J239" s="3" t="n">
        <v>0</v>
      </c>
      <c r="K239" s="3" t="n">
        <v>15</v>
      </c>
      <c r="L239" s="3" t="n">
        <v>0</v>
      </c>
      <c r="M239" s="3" t="n">
        <v>0</v>
      </c>
      <c r="N239" s="3" t="n">
        <v>0</v>
      </c>
      <c r="O239" s="3">
        <f>SUM(C239:N239)</f>
        <v/>
      </c>
      <c r="P239" t="inlineStr"/>
    </row>
    <row r="240">
      <c r="A240" t="inlineStr">
        <is>
          <t>5826-0000</t>
        </is>
      </c>
      <c r="B240" s="7" t="inlineStr">
        <is>
          <t>Office Supplies &amp; Expenses</t>
        </is>
      </c>
      <c r="C240" s="3" t="n">
        <v>134.21</v>
      </c>
      <c r="D240" s="3" t="n">
        <v>165.13</v>
      </c>
      <c r="E240" s="3" t="n">
        <v>0</v>
      </c>
      <c r="F240" s="3" t="n">
        <v>177.81</v>
      </c>
      <c r="G240" s="3" t="n">
        <v>134.03</v>
      </c>
      <c r="H240" s="3" t="n">
        <v>307.61</v>
      </c>
      <c r="I240" s="3" t="n">
        <v>427.44</v>
      </c>
      <c r="J240" s="3" t="n">
        <v>57.4</v>
      </c>
      <c r="K240" s="3" t="n">
        <v>62.88</v>
      </c>
      <c r="L240" s="3" t="n">
        <v>34.92</v>
      </c>
      <c r="M240" s="3" t="n">
        <v>177.56</v>
      </c>
      <c r="N240" s="3" t="n">
        <v>600.17</v>
      </c>
      <c r="O240" s="3">
        <f>SUM(C240:N240)</f>
        <v/>
      </c>
      <c r="P240" t="inlineStr">
        <is>
          <t>Monthly office supplies [Andrea Harrel, 10/25/24]</t>
        </is>
      </c>
    </row>
    <row r="241">
      <c r="A241" t="inlineStr">
        <is>
          <t>5826-1010</t>
        </is>
      </c>
      <c r="B241" s="7" t="inlineStr">
        <is>
          <t>Deliveries/Overnight Courier</t>
        </is>
      </c>
      <c r="C241" s="3" t="n">
        <v>0</v>
      </c>
      <c r="D241" s="3" t="n">
        <v>0</v>
      </c>
      <c r="E241" s="3" t="n">
        <v>0</v>
      </c>
      <c r="F241" s="3" t="n">
        <v>0</v>
      </c>
      <c r="G241" s="3" t="n">
        <v>0</v>
      </c>
      <c r="H241" s="3" t="n">
        <v>0</v>
      </c>
      <c r="I241" s="3" t="n">
        <v>0</v>
      </c>
      <c r="J241" s="3" t="n">
        <v>46.84</v>
      </c>
      <c r="K241" s="3" t="n">
        <v>0</v>
      </c>
      <c r="L241" s="3" t="n">
        <v>0</v>
      </c>
      <c r="M241" s="3" t="n">
        <v>114.81</v>
      </c>
      <c r="N241" s="3" t="n">
        <v>45.52</v>
      </c>
      <c r="O241" s="3">
        <f>SUM(C241:N241)</f>
        <v/>
      </c>
      <c r="P241" t="inlineStr"/>
    </row>
    <row r="242">
      <c r="A242" t="inlineStr">
        <is>
          <t>5828-0000</t>
        </is>
      </c>
      <c r="B242" s="7" t="inlineStr">
        <is>
          <t>Copy Machine Contract</t>
        </is>
      </c>
      <c r="C242" s="3" t="n">
        <v>0</v>
      </c>
      <c r="D242" s="3" t="n">
        <v>178.61</v>
      </c>
      <c r="E242" s="3" t="n">
        <v>357.22</v>
      </c>
      <c r="F242" s="3" t="n">
        <v>178.61</v>
      </c>
      <c r="G242" s="3" t="n">
        <v>179.17</v>
      </c>
      <c r="H242" s="3" t="n">
        <v>178.05</v>
      </c>
      <c r="I242" s="3" t="n">
        <v>178.61</v>
      </c>
      <c r="J242" s="3" t="n">
        <v>178.61</v>
      </c>
      <c r="K242" s="3" t="n">
        <v>178.61</v>
      </c>
      <c r="L242" s="3" t="n">
        <v>178.61</v>
      </c>
      <c r="M242" s="3" t="n">
        <v>178.61</v>
      </c>
      <c r="N242" s="3" t="n">
        <v>178.61</v>
      </c>
      <c r="O242" s="3">
        <f>SUM(C242:N242)</f>
        <v/>
      </c>
      <c r="P242" t="inlineStr">
        <is>
          <t>Monthly copier expense [Andrea Harrel, 10/24/24]</t>
        </is>
      </c>
    </row>
    <row r="243">
      <c r="A243" t="inlineStr">
        <is>
          <t>5829-0000</t>
        </is>
      </c>
      <c r="B243" s="7" t="inlineStr">
        <is>
          <t>Postage</t>
        </is>
      </c>
      <c r="C243" s="3" t="n">
        <v>0</v>
      </c>
      <c r="D243" s="3" t="n">
        <v>0</v>
      </c>
      <c r="E243" s="3" t="n">
        <v>0</v>
      </c>
      <c r="F243" s="3" t="n">
        <v>0</v>
      </c>
      <c r="G243" s="3" t="n">
        <v>81.37</v>
      </c>
      <c r="H243" s="3" t="n">
        <v>0</v>
      </c>
      <c r="I243" s="3" t="n">
        <v>0</v>
      </c>
      <c r="J243" s="3" t="n">
        <v>0</v>
      </c>
      <c r="K243" s="3" t="n">
        <v>30.49</v>
      </c>
      <c r="L243" s="3" t="n">
        <v>0</v>
      </c>
      <c r="M243" s="3" t="n">
        <v>0</v>
      </c>
      <c r="N243" s="3" t="n">
        <v>0</v>
      </c>
      <c r="O243" s="3">
        <f>SUM(C243:N243)</f>
        <v/>
      </c>
      <c r="P243" t="inlineStr">
        <is>
          <t>for mailed FAS [Andrea Harrel, 10/24/24]</t>
        </is>
      </c>
    </row>
    <row r="244">
      <c r="B244" s="8" t="inlineStr">
        <is>
          <t>Subtotal</t>
        </is>
      </c>
      <c r="C244" s="9">
        <f>SUM(C238:C243)</f>
        <v/>
      </c>
      <c r="D244" s="9">
        <f>SUM(D238:D243)</f>
        <v/>
      </c>
      <c r="E244" s="9">
        <f>SUM(E238:E243)</f>
        <v/>
      </c>
      <c r="F244" s="9">
        <f>SUM(F238:F243)</f>
        <v/>
      </c>
      <c r="G244" s="9">
        <f>SUM(G238:G243)</f>
        <v/>
      </c>
      <c r="H244" s="9">
        <f>SUM(H238:H243)</f>
        <v/>
      </c>
      <c r="I244" s="9">
        <f>SUM(I238:I243)</f>
        <v/>
      </c>
      <c r="J244" s="9">
        <f>SUM(J238:J243)</f>
        <v/>
      </c>
      <c r="K244" s="9">
        <f>SUM(K238:K243)</f>
        <v/>
      </c>
      <c r="L244" s="9">
        <f>SUM(L238:L243)</f>
        <v/>
      </c>
      <c r="M244" s="9">
        <f>SUM(M238:M243)</f>
        <v/>
      </c>
      <c r="N244" s="9">
        <f>SUM(N238:N243)</f>
        <v/>
      </c>
      <c r="O244" s="9">
        <f>SUM(C244:N244)</f>
        <v/>
      </c>
    </row>
    <row r="246">
      <c r="B246" s="6" t="inlineStr">
        <is>
          <t>TRAVEL</t>
        </is>
      </c>
    </row>
    <row r="247">
      <c r="A247" t="inlineStr">
        <is>
          <t>5844-0000</t>
        </is>
      </c>
      <c r="B247" s="7" t="inlineStr">
        <is>
          <t>Travel: Meals</t>
        </is>
      </c>
      <c r="C247" s="3" t="n">
        <v>0</v>
      </c>
      <c r="D247" s="3" t="n">
        <v>0</v>
      </c>
      <c r="E247" s="3" t="n">
        <v>0</v>
      </c>
      <c r="F247" s="3" t="n">
        <v>282.66</v>
      </c>
      <c r="G247" s="3" t="n">
        <v>0</v>
      </c>
      <c r="H247" s="3" t="n">
        <v>0</v>
      </c>
      <c r="I247" s="3" t="n">
        <v>0</v>
      </c>
      <c r="J247" s="3" t="n">
        <v>7.65</v>
      </c>
      <c r="K247" s="3" t="n">
        <v>0</v>
      </c>
      <c r="L247" s="3" t="n">
        <v>0</v>
      </c>
      <c r="M247" s="3" t="n">
        <v>0</v>
      </c>
      <c r="N247" s="3" t="n">
        <v>0</v>
      </c>
      <c r="O247" s="3">
        <f>SUM(C247:N247)</f>
        <v/>
      </c>
      <c r="P247" t="inlineStr"/>
    </row>
    <row r="248">
      <c r="A248" t="inlineStr">
        <is>
          <t>5845-0000</t>
        </is>
      </c>
      <c r="B248" s="7" t="inlineStr">
        <is>
          <t>Travel: Ground Transportation</t>
        </is>
      </c>
      <c r="C248" s="3" t="n">
        <v>0</v>
      </c>
      <c r="D248" s="3" t="n">
        <v>0</v>
      </c>
      <c r="E248" s="3" t="n">
        <v>0</v>
      </c>
      <c r="F248" s="3" t="n">
        <v>685.87</v>
      </c>
      <c r="G248" s="3" t="n">
        <v>0</v>
      </c>
      <c r="H248" s="3" t="n">
        <v>0</v>
      </c>
      <c r="I248" s="3" t="n">
        <v>0</v>
      </c>
      <c r="J248" s="3" t="n">
        <v>0</v>
      </c>
      <c r="K248" s="3" t="n">
        <v>0</v>
      </c>
      <c r="L248" s="3" t="n">
        <v>0</v>
      </c>
      <c r="M248" s="3" t="n">
        <v>0</v>
      </c>
      <c r="N248" s="3" t="n">
        <v>0</v>
      </c>
      <c r="O248" s="3">
        <f>SUM(C248:N248)</f>
        <v/>
      </c>
      <c r="P248" t="inlineStr"/>
    </row>
    <row r="249">
      <c r="B249" s="8" t="inlineStr">
        <is>
          <t>Subtotal</t>
        </is>
      </c>
      <c r="C249" s="9">
        <f>SUM(C247:C248)</f>
        <v/>
      </c>
      <c r="D249" s="9">
        <f>SUM(D247:D248)</f>
        <v/>
      </c>
      <c r="E249" s="9">
        <f>SUM(E247:E248)</f>
        <v/>
      </c>
      <c r="F249" s="9">
        <f>SUM(F247:F248)</f>
        <v/>
      </c>
      <c r="G249" s="9">
        <f>SUM(G247:G248)</f>
        <v/>
      </c>
      <c r="H249" s="9">
        <f>SUM(H247:H248)</f>
        <v/>
      </c>
      <c r="I249" s="9">
        <f>SUM(I247:I248)</f>
        <v/>
      </c>
      <c r="J249" s="9">
        <f>SUM(J247:J248)</f>
        <v/>
      </c>
      <c r="K249" s="9">
        <f>SUM(K247:K248)</f>
        <v/>
      </c>
      <c r="L249" s="9">
        <f>SUM(L247:L248)</f>
        <v/>
      </c>
      <c r="M249" s="9">
        <f>SUM(M247:M248)</f>
        <v/>
      </c>
      <c r="N249" s="9">
        <f>SUM(N247:N248)</f>
        <v/>
      </c>
      <c r="O249" s="9">
        <f>SUM(C249:N249)</f>
        <v/>
      </c>
    </row>
    <row r="251">
      <c r="B251" s="6" t="inlineStr">
        <is>
          <t>EVICTION EXPENSES</t>
        </is>
      </c>
    </row>
    <row r="252">
      <c r="A252" t="inlineStr">
        <is>
          <t>5861-0000</t>
        </is>
      </c>
      <c r="B252" s="7" t="inlineStr">
        <is>
          <t>Eviction: Legal Expenses</t>
        </is>
      </c>
      <c r="C252" s="3" t="n">
        <v>0</v>
      </c>
      <c r="D252" s="3" t="n">
        <v>1796.54</v>
      </c>
      <c r="E252" s="3" t="n">
        <v>1425.85</v>
      </c>
      <c r="F252" s="3" t="n">
        <v>2150</v>
      </c>
      <c r="G252" s="3" t="n">
        <v>668.65</v>
      </c>
      <c r="H252" s="3" t="n">
        <v>309.91</v>
      </c>
      <c r="I252" s="3" t="n">
        <v>1027.59</v>
      </c>
      <c r="J252" s="3" t="n">
        <v>19.45</v>
      </c>
      <c r="K252" s="3" t="n">
        <v>1165</v>
      </c>
      <c r="L252" s="3" t="n">
        <v>1000</v>
      </c>
      <c r="M252" s="3" t="n">
        <v>430.54</v>
      </c>
      <c r="N252" s="3" t="n">
        <v>1030</v>
      </c>
      <c r="O252" s="3">
        <f>SUM(C252:N252)</f>
        <v/>
      </c>
      <c r="P252" t="inlineStr">
        <is>
          <t>eviction expense [Andrea Harrel, 10/25/24]</t>
        </is>
      </c>
    </row>
    <row r="253">
      <c r="B253" s="8" t="inlineStr">
        <is>
          <t>Subtotal</t>
        </is>
      </c>
      <c r="C253" s="9">
        <f>SUM(C252:C252)</f>
        <v/>
      </c>
      <c r="D253" s="9">
        <f>SUM(D252:D252)</f>
        <v/>
      </c>
      <c r="E253" s="9">
        <f>SUM(E252:E252)</f>
        <v/>
      </c>
      <c r="F253" s="9">
        <f>SUM(F252:F252)</f>
        <v/>
      </c>
      <c r="G253" s="9">
        <f>SUM(G252:G252)</f>
        <v/>
      </c>
      <c r="H253" s="9">
        <f>SUM(H252:H252)</f>
        <v/>
      </c>
      <c r="I253" s="9">
        <f>SUM(I252:I252)</f>
        <v/>
      </c>
      <c r="J253" s="9">
        <f>SUM(J252:J252)</f>
        <v/>
      </c>
      <c r="K253" s="9">
        <f>SUM(K252:K252)</f>
        <v/>
      </c>
      <c r="L253" s="9">
        <f>SUM(L252:L252)</f>
        <v/>
      </c>
      <c r="M253" s="9">
        <f>SUM(M252:M252)</f>
        <v/>
      </c>
      <c r="N253" s="9">
        <f>SUM(N252:N252)</f>
        <v/>
      </c>
      <c r="O253" s="9">
        <f>SUM(C253:N253)</f>
        <v/>
      </c>
    </row>
    <row r="255">
      <c r="B255" s="6" t="inlineStr">
        <is>
          <t>OTHER G &amp; A EXPENSES</t>
        </is>
      </c>
    </row>
    <row r="256">
      <c r="A256" t="inlineStr">
        <is>
          <t>5031-0000</t>
        </is>
      </c>
      <c r="B256" s="7" t="inlineStr">
        <is>
          <t>Hiring Expenses</t>
        </is>
      </c>
      <c r="C256" s="3" t="n">
        <v>0</v>
      </c>
      <c r="D256" s="3" t="n">
        <v>0</v>
      </c>
      <c r="E256" s="3" t="n">
        <v>0</v>
      </c>
      <c r="F256" s="3" t="n">
        <v>136</v>
      </c>
      <c r="G256" s="3" t="n">
        <v>54.99</v>
      </c>
      <c r="H256" s="3" t="n">
        <v>68</v>
      </c>
      <c r="I256" s="3" t="n">
        <v>68</v>
      </c>
      <c r="J256" s="3" t="n">
        <v>0</v>
      </c>
      <c r="K256" s="3" t="n">
        <v>0</v>
      </c>
      <c r="L256" s="3" t="n">
        <v>109.98</v>
      </c>
      <c r="M256" s="3" t="n">
        <v>0</v>
      </c>
      <c r="N256" s="3" t="n">
        <v>54.99</v>
      </c>
      <c r="O256" s="3">
        <f>SUM(C256:N256)</f>
        <v/>
      </c>
      <c r="P256" t="inlineStr"/>
    </row>
    <row r="257">
      <c r="A257" t="inlineStr">
        <is>
          <t>5750-0000</t>
        </is>
      </c>
      <c r="B257" s="7" t="inlineStr">
        <is>
          <t>Customer Screening</t>
        </is>
      </c>
      <c r="C257" s="3" t="n">
        <v>0</v>
      </c>
      <c r="D257" s="3" t="n">
        <v>206.88</v>
      </c>
      <c r="E257" s="3" t="n">
        <v>734.9299999999999</v>
      </c>
      <c r="F257" s="3" t="n">
        <v>86.59999999999999</v>
      </c>
      <c r="G257" s="3" t="n">
        <v>344.52</v>
      </c>
      <c r="H257" s="3" t="n">
        <v>718.62</v>
      </c>
      <c r="I257" s="3" t="n">
        <v>420.91</v>
      </c>
      <c r="J257" s="3" t="n">
        <v>63.96</v>
      </c>
      <c r="K257" s="3" t="n">
        <v>888.79</v>
      </c>
      <c r="L257" s="3" t="n">
        <v>486.68</v>
      </c>
      <c r="M257" s="3" t="n">
        <v>355.84</v>
      </c>
      <c r="N257" s="3" t="n">
        <v>515.96</v>
      </c>
      <c r="O257" s="3">
        <f>SUM(C257:N257)</f>
        <v/>
      </c>
      <c r="P257" t="inlineStr"/>
    </row>
    <row r="258">
      <c r="A258" t="inlineStr">
        <is>
          <t>5765-0000</t>
        </is>
      </c>
      <c r="B258" s="7" t="inlineStr">
        <is>
          <t>Uniforms</t>
        </is>
      </c>
      <c r="C258" s="3" t="n">
        <v>0</v>
      </c>
      <c r="D258" s="3" t="n">
        <v>0</v>
      </c>
      <c r="E258" s="3" t="n">
        <v>0</v>
      </c>
      <c r="F258" s="3" t="n">
        <v>0</v>
      </c>
      <c r="G258" s="3" t="n">
        <v>0</v>
      </c>
      <c r="H258" s="3" t="n">
        <v>0</v>
      </c>
      <c r="I258" s="3" t="n">
        <v>0</v>
      </c>
      <c r="J258" s="3" t="n">
        <v>0</v>
      </c>
      <c r="K258" s="3" t="n">
        <v>197.86</v>
      </c>
      <c r="L258" s="3" t="n">
        <v>0</v>
      </c>
      <c r="M258" s="3" t="n">
        <v>0</v>
      </c>
      <c r="N258" s="3" t="n">
        <v>0</v>
      </c>
      <c r="O258" s="3">
        <f>SUM(C258:N258)</f>
        <v/>
      </c>
      <c r="P258" t="inlineStr"/>
    </row>
    <row r="259">
      <c r="A259" t="inlineStr">
        <is>
          <t>5901-0000</t>
        </is>
      </c>
      <c r="B259" s="7" t="inlineStr">
        <is>
          <t>Bank Fees</t>
        </is>
      </c>
      <c r="C259" s="3" t="n">
        <v>289.62</v>
      </c>
      <c r="D259" s="3" t="n">
        <v>264.22</v>
      </c>
      <c r="E259" s="3" t="n">
        <v>260.33</v>
      </c>
      <c r="F259" s="3" t="n">
        <v>286.89</v>
      </c>
      <c r="G259" s="3" t="n">
        <v>407.44</v>
      </c>
      <c r="H259" s="3" t="n">
        <v>406.03</v>
      </c>
      <c r="I259" s="3" t="n">
        <v>487.43</v>
      </c>
      <c r="J259" s="3" t="n">
        <v>484.58</v>
      </c>
      <c r="K259" s="3" t="n">
        <v>463.55</v>
      </c>
      <c r="L259" s="3" t="n">
        <v>300.85</v>
      </c>
      <c r="M259" s="3" t="n">
        <v>334.39</v>
      </c>
      <c r="N259" s="3" t="n">
        <v>330.4</v>
      </c>
      <c r="O259" s="3">
        <f>SUM(C259:N259)</f>
        <v/>
      </c>
      <c r="P259" t="inlineStr"/>
    </row>
    <row r="260">
      <c r="A260" t="inlineStr">
        <is>
          <t>5905-0000</t>
        </is>
      </c>
      <c r="B260" s="7" t="inlineStr">
        <is>
          <t>Dues &amp; Subscriptions</t>
        </is>
      </c>
      <c r="C260" s="3" t="n">
        <v>0</v>
      </c>
      <c r="D260" s="3" t="n">
        <v>0</v>
      </c>
      <c r="E260" s="3" t="n">
        <v>30.56</v>
      </c>
      <c r="F260" s="3" t="n">
        <v>0</v>
      </c>
      <c r="G260" s="3" t="n">
        <v>0</v>
      </c>
      <c r="H260" s="3" t="n">
        <v>0</v>
      </c>
      <c r="I260" s="3" t="n">
        <v>0</v>
      </c>
      <c r="J260" s="3" t="n">
        <v>0</v>
      </c>
      <c r="K260" s="3" t="n">
        <v>0</v>
      </c>
      <c r="L260" s="3" t="n">
        <v>0</v>
      </c>
      <c r="M260" s="3" t="n">
        <v>0</v>
      </c>
      <c r="N260" s="3" t="n">
        <v>0</v>
      </c>
      <c r="O260" s="3">
        <f>SUM(C260:N260)</f>
        <v/>
      </c>
      <c r="P260" t="inlineStr"/>
    </row>
    <row r="261">
      <c r="A261" t="inlineStr">
        <is>
          <t>5906-0000</t>
        </is>
      </c>
      <c r="B261" s="7" t="inlineStr">
        <is>
          <t>Teammate Relations</t>
        </is>
      </c>
      <c r="C261" s="3" t="n">
        <v>816.47</v>
      </c>
      <c r="D261" s="3" t="n">
        <v>223.21</v>
      </c>
      <c r="E261" s="3" t="n">
        <v>261.07</v>
      </c>
      <c r="F261" s="3" t="n">
        <v>450.88</v>
      </c>
      <c r="G261" s="3" t="n">
        <v>61.12</v>
      </c>
      <c r="H261" s="3" t="n">
        <v>207.39</v>
      </c>
      <c r="I261" s="3" t="n">
        <v>422.46</v>
      </c>
      <c r="J261" s="3" t="n">
        <v>306.52</v>
      </c>
      <c r="K261" s="3" t="n">
        <v>35.43</v>
      </c>
      <c r="L261" s="3" t="n">
        <v>244.8</v>
      </c>
      <c r="M261" s="3" t="n">
        <v>947.36</v>
      </c>
      <c r="N261" s="3" t="n">
        <v>221.47</v>
      </c>
      <c r="O261" s="3">
        <f>SUM(C261:N261)</f>
        <v/>
      </c>
      <c r="P261" t="inlineStr"/>
    </row>
    <row r="262">
      <c r="A262" t="inlineStr">
        <is>
          <t>5907-0000</t>
        </is>
      </c>
      <c r="B262" s="7" t="inlineStr">
        <is>
          <t>Renter's Liability Insurance Premium</t>
        </is>
      </c>
      <c r="C262" s="3" t="n">
        <v>0</v>
      </c>
      <c r="D262" s="3" t="n">
        <v>840</v>
      </c>
      <c r="E262" s="3" t="n">
        <v>948</v>
      </c>
      <c r="F262" s="3" t="n">
        <v>996</v>
      </c>
      <c r="G262" s="3" t="n">
        <v>1104</v>
      </c>
      <c r="H262" s="3" t="n">
        <v>2328</v>
      </c>
      <c r="I262" s="3" t="n">
        <v>1212</v>
      </c>
      <c r="J262" s="3" t="n">
        <v>1284</v>
      </c>
      <c r="K262" s="3" t="n">
        <v>1344</v>
      </c>
      <c r="L262" s="3" t="n">
        <v>1500</v>
      </c>
      <c r="M262" s="3" t="n">
        <v>1488</v>
      </c>
      <c r="N262" s="3" t="n">
        <v>1800</v>
      </c>
      <c r="O262" s="3">
        <f>SUM(C262:N262)</f>
        <v/>
      </c>
      <c r="P262" t="inlineStr">
        <is>
          <t>increase adoption will offset for facilities fee income [Andrea Harrel, 10/25/24]</t>
        </is>
      </c>
    </row>
    <row r="263">
      <c r="A263" t="inlineStr">
        <is>
          <t>5908-0000</t>
        </is>
      </c>
      <c r="B263" s="7" t="inlineStr">
        <is>
          <t>Credit Builder Expense</t>
        </is>
      </c>
      <c r="C263" s="3" t="n">
        <v>0</v>
      </c>
      <c r="D263" s="3" t="n">
        <v>0</v>
      </c>
      <c r="E263" s="3" t="n">
        <v>0</v>
      </c>
      <c r="F263" s="3" t="n">
        <v>0</v>
      </c>
      <c r="G263" s="3" t="n">
        <v>0</v>
      </c>
      <c r="H263" s="3" t="n">
        <v>0</v>
      </c>
      <c r="I263" s="3" t="n">
        <v>0</v>
      </c>
      <c r="J263" s="3" t="n">
        <v>78</v>
      </c>
      <c r="K263" s="3" t="n">
        <v>75</v>
      </c>
      <c r="L263" s="3" t="n">
        <v>105</v>
      </c>
      <c r="M263" s="3" t="n">
        <v>126</v>
      </c>
      <c r="N263" s="3" t="n">
        <v>174</v>
      </c>
      <c r="O263" s="3">
        <f>SUM(C263:N263)</f>
        <v/>
      </c>
      <c r="P263" t="inlineStr">
        <is>
          <t>credit builder expense will offset credit builder income [Andrea Harrel, 10/25/24]</t>
        </is>
      </c>
    </row>
    <row r="264">
      <c r="A264" t="inlineStr">
        <is>
          <t>5909-0000</t>
        </is>
      </c>
      <c r="B264" s="7" t="inlineStr">
        <is>
          <t>Waiver Deposit Expense</t>
        </is>
      </c>
      <c r="C264" s="3" t="n">
        <v>1173.97</v>
      </c>
      <c r="D264" s="3" t="n">
        <v>1780.7</v>
      </c>
      <c r="E264" s="3" t="n">
        <v>1521.67</v>
      </c>
      <c r="F264" s="3" t="n">
        <v>1785.48</v>
      </c>
      <c r="G264" s="3" t="n">
        <v>1762</v>
      </c>
      <c r="H264" s="3" t="n">
        <v>1797.09</v>
      </c>
      <c r="I264" s="3" t="n">
        <v>1942.07</v>
      </c>
      <c r="J264" s="3" t="n">
        <v>2015.8</v>
      </c>
      <c r="K264" s="3" t="n">
        <v>2162.9</v>
      </c>
      <c r="L264" s="3" t="n">
        <v>2566</v>
      </c>
      <c r="M264" s="3" t="n">
        <v>1934.18</v>
      </c>
      <c r="N264" s="3" t="n">
        <v>2501.35</v>
      </c>
      <c r="O264" s="3">
        <f>SUM(C264:N264)</f>
        <v/>
      </c>
      <c r="P264" t="inlineStr">
        <is>
          <t>due to 100% penetration and will off set due to waiver deposit income [Andrea Harrel, 10/25/24]</t>
        </is>
      </c>
    </row>
    <row r="265">
      <c r="A265" t="inlineStr">
        <is>
          <t>5912-0000</t>
        </is>
      </c>
      <c r="B265" s="7" t="inlineStr">
        <is>
          <t>License &amp; Permit Fee</t>
        </is>
      </c>
      <c r="C265" s="3" t="n">
        <v>0</v>
      </c>
      <c r="D265" s="3" t="n">
        <v>0</v>
      </c>
      <c r="E265" s="3" t="n">
        <v>0</v>
      </c>
      <c r="F265" s="3" t="n">
        <v>1376.05</v>
      </c>
      <c r="G265" s="3" t="n">
        <v>0</v>
      </c>
      <c r="H265" s="3" t="n">
        <v>0</v>
      </c>
      <c r="I265" s="3" t="n">
        <v>600</v>
      </c>
      <c r="J265" s="3" t="n">
        <v>0</v>
      </c>
      <c r="K265" s="3" t="n">
        <v>0</v>
      </c>
      <c r="L265" s="3" t="n">
        <v>0</v>
      </c>
      <c r="M265" s="3" t="n">
        <v>0</v>
      </c>
      <c r="N265" s="3" t="n">
        <v>0</v>
      </c>
      <c r="O265" s="3">
        <f>SUM(C265:N265)</f>
        <v/>
      </c>
      <c r="P265" t="inlineStr">
        <is>
          <t>$1381, April for AATC &amp; pool/Spa License. $600, July Elevator License, $906 October for TAA Click &amp; Lease [Andrea Harrel, 11/10/24]</t>
        </is>
      </c>
    </row>
    <row r="266">
      <c r="A266" t="inlineStr">
        <is>
          <t>5916-0000</t>
        </is>
      </c>
      <c r="B266" s="7" t="inlineStr">
        <is>
          <t>Training/Education/Conferences</t>
        </is>
      </c>
      <c r="C266" s="3" t="n">
        <v>0</v>
      </c>
      <c r="D266" s="3" t="n">
        <v>96.73999999999999</v>
      </c>
      <c r="E266" s="3" t="n">
        <v>48.37</v>
      </c>
      <c r="F266" s="3" t="n">
        <v>48.37</v>
      </c>
      <c r="G266" s="3" t="n">
        <v>48.37</v>
      </c>
      <c r="H266" s="3" t="n">
        <v>548.37</v>
      </c>
      <c r="I266" s="3" t="n">
        <v>48.37</v>
      </c>
      <c r="J266" s="3" t="n">
        <v>48.37</v>
      </c>
      <c r="K266" s="3" t="n">
        <v>51.22</v>
      </c>
      <c r="L266" s="3" t="n">
        <v>51.22</v>
      </c>
      <c r="M266" s="3" t="n">
        <v>51.22</v>
      </c>
      <c r="N266" s="3" t="n">
        <v>65.2</v>
      </c>
      <c r="O266" s="3">
        <f>SUM(C266:N266)</f>
        <v/>
      </c>
      <c r="P266" t="inlineStr">
        <is>
          <t>"● $0.295/unit/month for E-Learning Course Library
● $500/year for Interplay Learning
● $0.05/unit/month for affordable properties" [Andrea Harrel, 10/25/24]</t>
        </is>
      </c>
    </row>
    <row r="267">
      <c r="A267" t="inlineStr">
        <is>
          <t>5940-0000</t>
        </is>
      </c>
      <c r="B267" s="7" t="inlineStr">
        <is>
          <t>Compliance - Business</t>
        </is>
      </c>
      <c r="C267" s="3" t="n">
        <v>0</v>
      </c>
      <c r="D267" s="3" t="n">
        <v>0</v>
      </c>
      <c r="E267" s="3" t="n">
        <v>0</v>
      </c>
      <c r="F267" s="3" t="n">
        <v>0</v>
      </c>
      <c r="G267" s="3" t="n">
        <v>0</v>
      </c>
      <c r="H267" s="3" t="n">
        <v>0</v>
      </c>
      <c r="I267" s="3" t="n">
        <v>0</v>
      </c>
      <c r="J267" s="3" t="n">
        <v>0</v>
      </c>
      <c r="K267" s="3" t="n">
        <v>0</v>
      </c>
      <c r="L267" s="3" t="n">
        <v>0</v>
      </c>
      <c r="M267" s="3" t="n">
        <v>0</v>
      </c>
      <c r="N267" s="3" t="n">
        <v>0</v>
      </c>
      <c r="O267" s="3">
        <f>SUM(C267:N267)</f>
        <v/>
      </c>
      <c r="P267" t="inlineStr"/>
    </row>
    <row r="268">
      <c r="A268" t="inlineStr">
        <is>
          <t>5941-0000</t>
        </is>
      </c>
      <c r="B268" s="7" t="inlineStr">
        <is>
          <t>Compliance - HUD/Housing</t>
        </is>
      </c>
      <c r="C268" s="3" t="n">
        <v>0</v>
      </c>
      <c r="D268" s="3" t="n">
        <v>0</v>
      </c>
      <c r="E268" s="3" t="n">
        <v>38.55</v>
      </c>
      <c r="F268" s="3" t="n">
        <v>0</v>
      </c>
      <c r="G268" s="3" t="n">
        <v>0</v>
      </c>
      <c r="H268" s="3" t="n">
        <v>0</v>
      </c>
      <c r="I268" s="3" t="n">
        <v>0</v>
      </c>
      <c r="J268" s="3" t="n">
        <v>0</v>
      </c>
      <c r="K268" s="3" t="n">
        <v>0</v>
      </c>
      <c r="L268" s="3" t="n">
        <v>0</v>
      </c>
      <c r="M268" s="3" t="n">
        <v>0</v>
      </c>
      <c r="N268" s="3" t="n">
        <v>0</v>
      </c>
      <c r="O268" s="3">
        <f>SUM(C268:N268)</f>
        <v/>
      </c>
      <c r="P268" t="inlineStr"/>
    </row>
    <row r="269">
      <c r="A269" t="inlineStr">
        <is>
          <t>5945-0000</t>
        </is>
      </c>
      <c r="B269" s="7" t="inlineStr">
        <is>
          <t>Compliance &amp; Admin Reimb</t>
        </is>
      </c>
      <c r="C269" s="3" t="n">
        <v>285</v>
      </c>
      <c r="D269" s="3" t="n">
        <v>285</v>
      </c>
      <c r="E269" s="3" t="n">
        <v>285</v>
      </c>
      <c r="F269" s="3" t="n">
        <v>285</v>
      </c>
      <c r="G269" s="3" t="n">
        <v>285</v>
      </c>
      <c r="H269" s="3" t="n">
        <v>285</v>
      </c>
      <c r="I269" s="3" t="n">
        <v>285</v>
      </c>
      <c r="J269" s="3" t="n">
        <v>285</v>
      </c>
      <c r="K269" s="3" t="n">
        <v>285</v>
      </c>
      <c r="L269" s="3" t="n">
        <v>285</v>
      </c>
      <c r="M269" s="3" t="n">
        <v>285</v>
      </c>
      <c r="N269" s="3" t="n">
        <v>285</v>
      </c>
      <c r="O269" s="3">
        <f>SUM(C269:N269)</f>
        <v/>
      </c>
      <c r="P269" t="inlineStr">
        <is>
          <t>"Oversee affordable housing program compliance including move-in and annual certification file reviews plus any required training, ongoing monitoring, and approval of move in and renewal files. 
Per Unit Cost: $15 per RAD unit" [Andrea Harrel, 10/24/24]</t>
        </is>
      </c>
    </row>
    <row r="270">
      <c r="A270" t="inlineStr">
        <is>
          <t>5956-0000</t>
        </is>
      </c>
      <c r="B270" s="7" t="inlineStr">
        <is>
          <t>Other Professional Services</t>
        </is>
      </c>
      <c r="C270" s="3" t="n">
        <v>0</v>
      </c>
      <c r="D270" s="3" t="n">
        <v>0</v>
      </c>
      <c r="E270" s="3" t="n">
        <v>0</v>
      </c>
      <c r="F270" s="3" t="n">
        <v>1</v>
      </c>
      <c r="G270" s="3" t="n">
        <v>309</v>
      </c>
      <c r="H270" s="3" t="n">
        <v>0</v>
      </c>
      <c r="I270" s="3" t="n">
        <v>0</v>
      </c>
      <c r="J270" s="3" t="n">
        <v>0</v>
      </c>
      <c r="K270" s="3" t="n">
        <v>0</v>
      </c>
      <c r="L270" s="3" t="n">
        <v>0</v>
      </c>
      <c r="M270" s="3" t="n">
        <v>0</v>
      </c>
      <c r="N270" s="3" t="n">
        <v>0</v>
      </c>
      <c r="O270" s="3">
        <f>SUM(C270:N270)</f>
        <v/>
      </c>
      <c r="P270" t="inlineStr"/>
    </row>
    <row r="271">
      <c r="B271" s="8" t="inlineStr">
        <is>
          <t>Subtotal</t>
        </is>
      </c>
      <c r="C271" s="9">
        <f>SUM(C256:C270)</f>
        <v/>
      </c>
      <c r="D271" s="9">
        <f>SUM(D256:D270)</f>
        <v/>
      </c>
      <c r="E271" s="9">
        <f>SUM(E256:E270)</f>
        <v/>
      </c>
      <c r="F271" s="9">
        <f>SUM(F256:F270)</f>
        <v/>
      </c>
      <c r="G271" s="9">
        <f>SUM(G256:G270)</f>
        <v/>
      </c>
      <c r="H271" s="9">
        <f>SUM(H256:H270)</f>
        <v/>
      </c>
      <c r="I271" s="9">
        <f>SUM(I256:I270)</f>
        <v/>
      </c>
      <c r="J271" s="9">
        <f>SUM(J256:J270)</f>
        <v/>
      </c>
      <c r="K271" s="9">
        <f>SUM(K256:K270)</f>
        <v/>
      </c>
      <c r="L271" s="9">
        <f>SUM(L256:L270)</f>
        <v/>
      </c>
      <c r="M271" s="9">
        <f>SUM(M256:M270)</f>
        <v/>
      </c>
      <c r="N271" s="9">
        <f>SUM(N256:N270)</f>
        <v/>
      </c>
      <c r="O271" s="9">
        <f>SUM(C271:N271)</f>
        <v/>
      </c>
    </row>
    <row r="273">
      <c r="B273" s="5" t="inlineStr">
        <is>
          <t>Total G&amp;A &amp; IT</t>
        </is>
      </c>
      <c r="C273" s="10">
        <f>C235+C244+C249+C253+C271</f>
        <v/>
      </c>
      <c r="D273" s="10">
        <f>D235+D244+D249+D253+D271</f>
        <v/>
      </c>
      <c r="E273" s="10">
        <f>E235+E244+E249+E253+E271</f>
        <v/>
      </c>
      <c r="F273" s="10">
        <f>F235+F244+F249+F253+F271</f>
        <v/>
      </c>
      <c r="G273" s="10">
        <f>G235+G244+G249+G253+G271</f>
        <v/>
      </c>
      <c r="H273" s="10">
        <f>H235+H244+H249+H253+H271</f>
        <v/>
      </c>
      <c r="I273" s="10">
        <f>I235+I244+I249+I253+I271</f>
        <v/>
      </c>
      <c r="J273" s="10">
        <f>J235+J244+J249+J253+J271</f>
        <v/>
      </c>
      <c r="K273" s="10">
        <f>K235+K244+K249+K253+K271</f>
        <v/>
      </c>
      <c r="L273" s="10">
        <f>L235+L244+L249+L253+L271</f>
        <v/>
      </c>
      <c r="M273" s="10">
        <f>M235+M244+M249+M253+M271</f>
        <v/>
      </c>
      <c r="N273" s="10">
        <f>N235+N244+N249+N253+N271</f>
        <v/>
      </c>
      <c r="O273" s="10">
        <f>SUM(C273:N273)</f>
        <v/>
      </c>
    </row>
    <row r="275">
      <c r="B275" s="5" t="inlineStr">
        <is>
          <t>UTILITIES</t>
        </is>
      </c>
    </row>
    <row r="276">
      <c r="B276" s="6" t="inlineStr">
        <is>
          <t>ELECTRICAL OPEX</t>
        </is>
      </c>
    </row>
    <row r="277">
      <c r="A277" t="inlineStr">
        <is>
          <t>5105-1000</t>
        </is>
      </c>
      <c r="B277" s="7" t="inlineStr">
        <is>
          <t>Electrical Supplies</t>
        </is>
      </c>
      <c r="C277" s="3" t="n">
        <v>0</v>
      </c>
      <c r="D277" s="3" t="n">
        <v>0</v>
      </c>
      <c r="E277" s="3" t="n">
        <v>0</v>
      </c>
      <c r="F277" s="3" t="n">
        <v>0</v>
      </c>
      <c r="G277" s="3" t="n">
        <v>0</v>
      </c>
      <c r="H277" s="3" t="n">
        <v>0</v>
      </c>
      <c r="I277" s="3" t="n">
        <v>0</v>
      </c>
      <c r="J277" s="3" t="n">
        <v>0</v>
      </c>
      <c r="K277" s="3" t="n">
        <v>0</v>
      </c>
      <c r="L277" s="3" t="n">
        <v>0</v>
      </c>
      <c r="M277" s="3" t="n">
        <v>0</v>
      </c>
      <c r="N277" s="3" t="n">
        <v>0</v>
      </c>
      <c r="O277" s="3">
        <f>SUM(C277:N277)</f>
        <v/>
      </c>
      <c r="P277" t="inlineStr"/>
    </row>
    <row r="278">
      <c r="A278" t="inlineStr">
        <is>
          <t>5105-4000</t>
        </is>
      </c>
      <c r="B278" s="7" t="inlineStr">
        <is>
          <t>Electrical Services</t>
        </is>
      </c>
      <c r="C278" s="3" t="n">
        <v>0</v>
      </c>
      <c r="D278" s="3" t="n">
        <v>0</v>
      </c>
      <c r="E278" s="3" t="n">
        <v>0</v>
      </c>
      <c r="F278" s="3" t="n">
        <v>0</v>
      </c>
      <c r="G278" s="3" t="n">
        <v>0</v>
      </c>
      <c r="H278" s="3" t="n">
        <v>0</v>
      </c>
      <c r="I278" s="3" t="n">
        <v>0</v>
      </c>
      <c r="J278" s="3" t="n">
        <v>0</v>
      </c>
      <c r="K278" s="3" t="n">
        <v>0</v>
      </c>
      <c r="L278" s="3" t="n">
        <v>0</v>
      </c>
      <c r="M278" s="3" t="n">
        <v>0</v>
      </c>
      <c r="N278" s="3" t="n">
        <v>0</v>
      </c>
      <c r="O278" s="3">
        <f>SUM(C278:N278)</f>
        <v/>
      </c>
      <c r="P278" t="inlineStr"/>
    </row>
    <row r="279">
      <c r="B279" s="8" t="inlineStr">
        <is>
          <t>Subtotal</t>
        </is>
      </c>
      <c r="C279" s="9">
        <f>SUM(C277:C278)</f>
        <v/>
      </c>
      <c r="D279" s="9">
        <f>SUM(D277:D278)</f>
        <v/>
      </c>
      <c r="E279" s="9">
        <f>SUM(E277:E278)</f>
        <v/>
      </c>
      <c r="F279" s="9">
        <f>SUM(F277:F278)</f>
        <v/>
      </c>
      <c r="G279" s="9">
        <f>SUM(G277:G278)</f>
        <v/>
      </c>
      <c r="H279" s="9">
        <f>SUM(H277:H278)</f>
        <v/>
      </c>
      <c r="I279" s="9">
        <f>SUM(I277:I278)</f>
        <v/>
      </c>
      <c r="J279" s="9">
        <f>SUM(J277:J278)</f>
        <v/>
      </c>
      <c r="K279" s="9">
        <f>SUM(K277:K278)</f>
        <v/>
      </c>
      <c r="L279" s="9">
        <f>SUM(L277:L278)</f>
        <v/>
      </c>
      <c r="M279" s="9">
        <f>SUM(M277:M278)</f>
        <v/>
      </c>
      <c r="N279" s="9">
        <f>SUM(N277:N278)</f>
        <v/>
      </c>
      <c r="O279" s="9">
        <f>SUM(C279:N279)</f>
        <v/>
      </c>
    </row>
    <row r="281">
      <c r="B281" s="6" t="inlineStr">
        <is>
          <t>UTILITIES EXPENSES</t>
        </is>
      </c>
    </row>
    <row r="282">
      <c r="A282" t="inlineStr">
        <is>
          <t>6001-0010</t>
        </is>
      </c>
      <c r="B282" s="7" t="inlineStr">
        <is>
          <t>Expense - Electricity Tenant</t>
        </is>
      </c>
      <c r="C282" s="3" t="n">
        <v>0</v>
      </c>
      <c r="D282" s="3" t="n">
        <v>154.83</v>
      </c>
      <c r="E282" s="3" t="n">
        <v>542.91</v>
      </c>
      <c r="F282" s="3" t="n">
        <v>150.81</v>
      </c>
      <c r="G282" s="3" t="n">
        <v>118.54</v>
      </c>
      <c r="H282" s="3" t="n">
        <v>120.85</v>
      </c>
      <c r="I282" s="3" t="n">
        <v>1654.71</v>
      </c>
      <c r="J282" s="3" t="n">
        <v>1333.43</v>
      </c>
      <c r="K282" s="3" t="n">
        <v>1976.77</v>
      </c>
      <c r="L282" s="3" t="n">
        <v>1795.09</v>
      </c>
      <c r="M282" s="3" t="n">
        <v>852.85</v>
      </c>
      <c r="N282" s="3" t="n">
        <v>0</v>
      </c>
      <c r="O282" s="3">
        <f>SUM(C282:N282)</f>
        <v/>
      </c>
      <c r="P282" t="inlineStr"/>
    </row>
    <row r="283">
      <c r="A283" t="inlineStr">
        <is>
          <t>6001-0040</t>
        </is>
      </c>
      <c r="B283" s="7" t="inlineStr">
        <is>
          <t>Expense - Electricity Common</t>
        </is>
      </c>
      <c r="C283" s="3" t="n">
        <v>2514.64</v>
      </c>
      <c r="D283" s="3" t="n">
        <v>2472.7</v>
      </c>
      <c r="E283" s="3" t="n">
        <v>1677.33</v>
      </c>
      <c r="F283" s="3" t="n">
        <v>1536.58</v>
      </c>
      <c r="G283" s="3" t="n">
        <v>1341.52</v>
      </c>
      <c r="H283" s="3" t="n">
        <v>1757.28</v>
      </c>
      <c r="I283" s="3" t="n">
        <v>532.23</v>
      </c>
      <c r="J283" s="3" t="n">
        <v>2388.45</v>
      </c>
      <c r="K283" s="3" t="n">
        <v>2686.9</v>
      </c>
      <c r="L283" s="3" t="n">
        <v>2935.78</v>
      </c>
      <c r="M283" s="3" t="n">
        <v>2235.32</v>
      </c>
      <c r="N283" s="3" t="n">
        <v>2271.83</v>
      </c>
      <c r="O283" s="3">
        <f>SUM(C283:N283)</f>
        <v/>
      </c>
      <c r="P283" t="inlineStr"/>
    </row>
    <row r="284">
      <c r="A284" t="inlineStr">
        <is>
          <t>6001-0060</t>
        </is>
      </c>
      <c r="B284" s="7" t="inlineStr">
        <is>
          <t>Expense - Electricity Vacant</t>
        </is>
      </c>
      <c r="C284" s="3" t="n">
        <v>881.9</v>
      </c>
      <c r="D284" s="3" t="n">
        <v>3348.14</v>
      </c>
      <c r="E284" s="3" t="n">
        <v>1741.49</v>
      </c>
      <c r="F284" s="3" t="n">
        <v>1520.32</v>
      </c>
      <c r="G284" s="3" t="n">
        <v>1239.5</v>
      </c>
      <c r="H284" s="3" t="n">
        <v>1564.4</v>
      </c>
      <c r="I284" s="3" t="n">
        <v>1180.39</v>
      </c>
      <c r="J284" s="3" t="n">
        <v>2735.39</v>
      </c>
      <c r="K284" s="3" t="n">
        <v>1918.01</v>
      </c>
      <c r="L284" s="3" t="n">
        <v>1929.95</v>
      </c>
      <c r="M284" s="3" t="n">
        <v>1736.09</v>
      </c>
      <c r="N284" s="3" t="n">
        <v>1564.46</v>
      </c>
      <c r="O284" s="3">
        <f>SUM(C284:N284)</f>
        <v/>
      </c>
      <c r="P284" t="inlineStr"/>
    </row>
    <row r="285">
      <c r="A285" t="inlineStr">
        <is>
          <t>6011-0040</t>
        </is>
      </c>
      <c r="B285" s="7" t="inlineStr">
        <is>
          <t>Expense - Gas Common</t>
        </is>
      </c>
      <c r="C285" s="3" t="n">
        <v>78.17</v>
      </c>
      <c r="D285" s="3" t="n">
        <v>78.17</v>
      </c>
      <c r="E285" s="3" t="n">
        <v>80.39</v>
      </c>
      <c r="F285" s="3" t="n">
        <v>87.55</v>
      </c>
      <c r="G285" s="3" t="n">
        <v>88.25</v>
      </c>
      <c r="H285" s="3" t="n">
        <v>88.23999999999999</v>
      </c>
      <c r="I285" s="3" t="n">
        <v>85.45999999999999</v>
      </c>
      <c r="J285" s="3" t="n">
        <v>89.15000000000001</v>
      </c>
      <c r="K285" s="3" t="n">
        <v>92.78</v>
      </c>
      <c r="L285" s="3" t="n">
        <v>101.51</v>
      </c>
      <c r="M285" s="3" t="n">
        <v>96.51000000000001</v>
      </c>
      <c r="N285" s="3" t="n">
        <v>93.11</v>
      </c>
      <c r="O285" s="3">
        <f>SUM(C285:N285)</f>
        <v/>
      </c>
      <c r="P285" t="inlineStr"/>
    </row>
    <row r="286">
      <c r="A286" t="inlineStr">
        <is>
          <t>6025-0040</t>
        </is>
      </c>
      <c r="B286" s="7" t="inlineStr">
        <is>
          <t>Expense - Water/Sewer Common</t>
        </is>
      </c>
      <c r="C286" s="3" t="n">
        <v>10571.08</v>
      </c>
      <c r="D286" s="3" t="n">
        <v>7955.56</v>
      </c>
      <c r="E286" s="3" t="n">
        <v>8771.02</v>
      </c>
      <c r="F286" s="3" t="n">
        <v>8258.52</v>
      </c>
      <c r="G286" s="3" t="n">
        <v>8685.84</v>
      </c>
      <c r="H286" s="3" t="n">
        <v>9843.85</v>
      </c>
      <c r="I286" s="3" t="n">
        <v>10524.04</v>
      </c>
      <c r="J286" s="3" t="n">
        <v>9441.02</v>
      </c>
      <c r="K286" s="3" t="n">
        <v>10385.12</v>
      </c>
      <c r="L286" s="3" t="n">
        <v>12342.35</v>
      </c>
      <c r="M286" s="3" t="n">
        <v>10544.17</v>
      </c>
      <c r="N286" s="3" t="n">
        <v>10296.59</v>
      </c>
      <c r="O286" s="3">
        <f>SUM(C286:N286)</f>
        <v/>
      </c>
      <c r="P286" t="inlineStr"/>
    </row>
    <row r="287">
      <c r="A287" t="inlineStr">
        <is>
          <t>6030-0000</t>
        </is>
      </c>
      <c r="B287" s="7" t="inlineStr">
        <is>
          <t>Expense - Trash Removal</t>
        </is>
      </c>
      <c r="C287" s="3" t="n">
        <v>3289.91</v>
      </c>
      <c r="D287" s="3" t="n">
        <v>5843.9</v>
      </c>
      <c r="E287" s="3" t="n">
        <v>3424.38</v>
      </c>
      <c r="F287" s="3" t="n">
        <v>2569.51</v>
      </c>
      <c r="G287" s="3" t="n">
        <v>2569.51</v>
      </c>
      <c r="H287" s="3" t="n">
        <v>4734.55</v>
      </c>
      <c r="I287" s="3" t="n">
        <v>3119.51</v>
      </c>
      <c r="J287" s="3" t="n">
        <v>1485.62</v>
      </c>
      <c r="K287" s="3" t="n">
        <v>3652.03</v>
      </c>
      <c r="L287" s="3" t="n">
        <v>3688.59</v>
      </c>
      <c r="M287" s="3" t="n">
        <v>7715.73</v>
      </c>
      <c r="N287" s="3" t="n">
        <v>500</v>
      </c>
      <c r="O287" s="3">
        <f>SUM(C287:N287)</f>
        <v/>
      </c>
      <c r="P287" t="inlineStr"/>
    </row>
    <row r="288">
      <c r="A288" t="inlineStr">
        <is>
          <t>6035-0000</t>
        </is>
      </c>
      <c r="B288" s="7" t="inlineStr">
        <is>
          <t>Expense - Trash Removal Extra</t>
        </is>
      </c>
      <c r="C288" s="3" t="n">
        <v>0</v>
      </c>
      <c r="D288" s="3" t="n">
        <v>965</v>
      </c>
      <c r="E288" s="3" t="n">
        <v>0</v>
      </c>
      <c r="F288" s="3" t="n">
        <v>0</v>
      </c>
      <c r="G288" s="3" t="n">
        <v>497.95</v>
      </c>
      <c r="H288" s="3" t="n">
        <v>550</v>
      </c>
      <c r="I288" s="3" t="n">
        <v>0</v>
      </c>
      <c r="J288" s="3" t="n">
        <v>0</v>
      </c>
      <c r="K288" s="3" t="n">
        <v>1655</v>
      </c>
      <c r="L288" s="3" t="n">
        <v>0</v>
      </c>
      <c r="M288" s="3" t="n">
        <v>0</v>
      </c>
      <c r="N288" s="3" t="n">
        <v>0</v>
      </c>
      <c r="O288" s="3">
        <f>SUM(C288:N288)</f>
        <v/>
      </c>
      <c r="P288" t="inlineStr"/>
    </row>
    <row r="289">
      <c r="A289" t="inlineStr">
        <is>
          <t>6036-0000</t>
        </is>
      </c>
      <c r="B289" s="7" t="inlineStr">
        <is>
          <t>Expense - Trash Removal Valet Trash</t>
        </is>
      </c>
      <c r="C289" s="3" t="n">
        <v>1258</v>
      </c>
      <c r="D289" s="3" t="n">
        <v>1258.84</v>
      </c>
      <c r="E289" s="3" t="n">
        <v>1258.42</v>
      </c>
      <c r="F289" s="3" t="n">
        <v>1258.42</v>
      </c>
      <c r="G289" s="3" t="n">
        <v>1258.42</v>
      </c>
      <c r="H289" s="3" t="n">
        <v>1258.42</v>
      </c>
      <c r="I289" s="3" t="n">
        <v>1258.42</v>
      </c>
      <c r="J289" s="3" t="n">
        <v>1258.42</v>
      </c>
      <c r="K289" s="3" t="n">
        <v>1529.05</v>
      </c>
      <c r="L289" s="3" t="n">
        <v>1258.42</v>
      </c>
      <c r="M289" s="3" t="n">
        <v>1258.41</v>
      </c>
      <c r="N289" s="3" t="n">
        <v>1258.41</v>
      </c>
      <c r="O289" s="3">
        <f>SUM(C289:N289)</f>
        <v/>
      </c>
      <c r="P289" t="inlineStr"/>
    </row>
    <row r="290">
      <c r="A290" t="inlineStr">
        <is>
          <t>6090-0000</t>
        </is>
      </c>
      <c r="B290" s="7" t="inlineStr">
        <is>
          <t>Expense - Utility Processing Fees</t>
        </is>
      </c>
      <c r="C290" s="3" t="n">
        <v>-4730</v>
      </c>
      <c r="D290" s="3" t="n">
        <v>600</v>
      </c>
      <c r="E290" s="3" t="n">
        <v>600</v>
      </c>
      <c r="F290" s="3" t="n">
        <v>546.37</v>
      </c>
      <c r="G290" s="3" t="n">
        <v>521.74</v>
      </c>
      <c r="H290" s="3" t="n">
        <v>539.01</v>
      </c>
      <c r="I290" s="3" t="n">
        <v>516.73</v>
      </c>
      <c r="J290" s="3" t="n">
        <v>476.55</v>
      </c>
      <c r="K290" s="3" t="n">
        <v>600</v>
      </c>
      <c r="L290" s="3" t="n">
        <v>1022.75</v>
      </c>
      <c r="M290" s="3" t="n">
        <v>493.84</v>
      </c>
      <c r="N290" s="3" t="n">
        <v>517.5700000000001</v>
      </c>
      <c r="O290" s="3">
        <f>SUM(C290:N290)</f>
        <v/>
      </c>
      <c r="P290" t="inlineStr"/>
    </row>
    <row r="291">
      <c r="B291" s="8" t="inlineStr">
        <is>
          <t>Subtotal</t>
        </is>
      </c>
      <c r="C291" s="9">
        <f>SUM(C282:C290)</f>
        <v/>
      </c>
      <c r="D291" s="9">
        <f>SUM(D282:D290)</f>
        <v/>
      </c>
      <c r="E291" s="9">
        <f>SUM(E282:E290)</f>
        <v/>
      </c>
      <c r="F291" s="9">
        <f>SUM(F282:F290)</f>
        <v/>
      </c>
      <c r="G291" s="9">
        <f>SUM(G282:G290)</f>
        <v/>
      </c>
      <c r="H291" s="9">
        <f>SUM(H282:H290)</f>
        <v/>
      </c>
      <c r="I291" s="9">
        <f>SUM(I282:I290)</f>
        <v/>
      </c>
      <c r="J291" s="9">
        <f>SUM(J282:J290)</f>
        <v/>
      </c>
      <c r="K291" s="9">
        <f>SUM(K282:K290)</f>
        <v/>
      </c>
      <c r="L291" s="9">
        <f>SUM(L282:L290)</f>
        <v/>
      </c>
      <c r="M291" s="9">
        <f>SUM(M282:M290)</f>
        <v/>
      </c>
      <c r="N291" s="9">
        <f>SUM(N282:N290)</f>
        <v/>
      </c>
      <c r="O291" s="9">
        <f>SUM(C291:N291)</f>
        <v/>
      </c>
    </row>
    <row r="293">
      <c r="B293" s="5" t="inlineStr">
        <is>
          <t>Total Utilities</t>
        </is>
      </c>
      <c r="C293" s="10">
        <f>C279+C291</f>
        <v/>
      </c>
      <c r="D293" s="10">
        <f>D279+D291</f>
        <v/>
      </c>
      <c r="E293" s="10">
        <f>E279+E291</f>
        <v/>
      </c>
      <c r="F293" s="10">
        <f>F279+F291</f>
        <v/>
      </c>
      <c r="G293" s="10">
        <f>G279+G291</f>
        <v/>
      </c>
      <c r="H293" s="10">
        <f>H279+H291</f>
        <v/>
      </c>
      <c r="I293" s="10">
        <f>I279+I291</f>
        <v/>
      </c>
      <c r="J293" s="10">
        <f>J279+J291</f>
        <v/>
      </c>
      <c r="K293" s="10">
        <f>K279+K291</f>
        <v/>
      </c>
      <c r="L293" s="10">
        <f>L279+L291</f>
        <v/>
      </c>
      <c r="M293" s="10">
        <f>M279+M291</f>
        <v/>
      </c>
      <c r="N293" s="10">
        <f>N279+N291</f>
        <v/>
      </c>
      <c r="O293" s="10">
        <f>SUM(C293:N293)</f>
        <v/>
      </c>
    </row>
    <row r="295">
      <c r="B295" s="5" t="inlineStr">
        <is>
          <t>INSURANCE &amp; TAXES</t>
        </is>
      </c>
    </row>
    <row r="296">
      <c r="B296" s="6" t="inlineStr">
        <is>
          <t>PROPERTY TAXES</t>
        </is>
      </c>
    </row>
    <row r="297">
      <c r="A297" t="inlineStr">
        <is>
          <t>6305-0000</t>
        </is>
      </c>
      <c r="B297" s="7" t="inlineStr">
        <is>
          <t>Franchise Taxes</t>
        </is>
      </c>
      <c r="C297" s="3" t="n">
        <v>1379</v>
      </c>
      <c r="D297" s="3" t="n">
        <v>1379</v>
      </c>
      <c r="E297" s="3" t="n">
        <v>1379</v>
      </c>
      <c r="F297" s="3" t="n">
        <v>-26663</v>
      </c>
      <c r="G297" s="3" t="n">
        <v>923</v>
      </c>
      <c r="H297" s="3" t="n">
        <v>923</v>
      </c>
      <c r="I297" s="3" t="n">
        <v>923</v>
      </c>
      <c r="J297" s="3" t="n">
        <v>923</v>
      </c>
      <c r="K297" s="3" t="n">
        <v>923</v>
      </c>
      <c r="L297" s="3" t="n">
        <v>923</v>
      </c>
      <c r="M297" s="3" t="n">
        <v>923</v>
      </c>
      <c r="N297" s="3" t="n">
        <v>923</v>
      </c>
      <c r="O297" s="3">
        <f>SUM(C297:N297)</f>
        <v/>
      </c>
      <c r="P297" t="inlineStr"/>
    </row>
    <row r="298">
      <c r="A298" t="inlineStr">
        <is>
          <t>6320-0000</t>
        </is>
      </c>
      <c r="B298" s="7" t="inlineStr">
        <is>
          <t>Personal Property Tax</t>
        </is>
      </c>
      <c r="C298" s="3" t="n">
        <v>0</v>
      </c>
      <c r="D298" s="3" t="n">
        <v>0</v>
      </c>
      <c r="E298" s="3" t="n">
        <v>0</v>
      </c>
      <c r="F298" s="3" t="n">
        <v>0</v>
      </c>
      <c r="G298" s="3" t="n">
        <v>0</v>
      </c>
      <c r="H298" s="3" t="n">
        <v>0</v>
      </c>
      <c r="I298" s="3" t="n">
        <v>0</v>
      </c>
      <c r="J298" s="3" t="n">
        <v>0</v>
      </c>
      <c r="K298" s="3" t="n">
        <v>0</v>
      </c>
      <c r="L298" s="3" t="n">
        <v>0</v>
      </c>
      <c r="M298" s="3" t="n">
        <v>0</v>
      </c>
      <c r="N298" s="3" t="n">
        <v>0</v>
      </c>
      <c r="O298" s="3">
        <f>SUM(C298:N298)</f>
        <v/>
      </c>
      <c r="P298" t="inlineStr"/>
    </row>
    <row r="299">
      <c r="B299" s="8" t="inlineStr">
        <is>
          <t>Subtotal</t>
        </is>
      </c>
      <c r="C299" s="9">
        <f>SUM(C297:C298)</f>
        <v/>
      </c>
      <c r="D299" s="9">
        <f>SUM(D297:D298)</f>
        <v/>
      </c>
      <c r="E299" s="9">
        <f>SUM(E297:E298)</f>
        <v/>
      </c>
      <c r="F299" s="9">
        <f>SUM(F297:F298)</f>
        <v/>
      </c>
      <c r="G299" s="9">
        <f>SUM(G297:G298)</f>
        <v/>
      </c>
      <c r="H299" s="9">
        <f>SUM(H297:H298)</f>
        <v/>
      </c>
      <c r="I299" s="9">
        <f>SUM(I297:I298)</f>
        <v/>
      </c>
      <c r="J299" s="9">
        <f>SUM(J297:J298)</f>
        <v/>
      </c>
      <c r="K299" s="9">
        <f>SUM(K297:K298)</f>
        <v/>
      </c>
      <c r="L299" s="9">
        <f>SUM(L297:L298)</f>
        <v/>
      </c>
      <c r="M299" s="9">
        <f>SUM(M297:M298)</f>
        <v/>
      </c>
      <c r="N299" s="9">
        <f>SUM(N297:N298)</f>
        <v/>
      </c>
      <c r="O299" s="9">
        <f>SUM(C299:N299)</f>
        <v/>
      </c>
    </row>
    <row r="301">
      <c r="B301" s="6" t="inlineStr">
        <is>
          <t>PROPERTY INSURANCE</t>
        </is>
      </c>
    </row>
    <row r="302">
      <c r="A302" t="inlineStr">
        <is>
          <t>6355-0000</t>
        </is>
      </c>
      <c r="B302" s="7" t="inlineStr">
        <is>
          <t>Insurance - Property</t>
        </is>
      </c>
      <c r="C302" s="3" t="n">
        <v>25949.18</v>
      </c>
      <c r="D302" s="3" t="n">
        <v>25949.18</v>
      </c>
      <c r="E302" s="3" t="n">
        <v>25949.18</v>
      </c>
      <c r="F302" s="3" t="n">
        <v>17977.43</v>
      </c>
      <c r="G302" s="3" t="n">
        <v>17977.43</v>
      </c>
      <c r="H302" s="3" t="n">
        <v>17977.45</v>
      </c>
      <c r="I302" s="3" t="n">
        <v>17977.45</v>
      </c>
      <c r="J302" s="3" t="n">
        <v>17977.45</v>
      </c>
      <c r="K302" s="3" t="n">
        <v>17977.45</v>
      </c>
      <c r="L302" s="3" t="n">
        <v>17977.45</v>
      </c>
      <c r="M302" s="3" t="n">
        <v>18414.91</v>
      </c>
      <c r="N302" s="3" t="n">
        <v>18414.91</v>
      </c>
      <c r="O302" s="3">
        <f>SUM(C302:N302)</f>
        <v/>
      </c>
      <c r="P302" t="inlineStr"/>
    </row>
    <row r="303">
      <c r="A303" t="inlineStr">
        <is>
          <t>6370-0000</t>
        </is>
      </c>
      <c r="B303" s="7" t="inlineStr">
        <is>
          <t>Insurance - Other</t>
        </is>
      </c>
      <c r="C303" s="3" t="n">
        <v>0</v>
      </c>
      <c r="D303" s="3" t="n">
        <v>0</v>
      </c>
      <c r="E303" s="3" t="n">
        <v>0</v>
      </c>
      <c r="F303" s="3" t="n">
        <v>0</v>
      </c>
      <c r="G303" s="3" t="n">
        <v>0</v>
      </c>
      <c r="H303" s="3" t="n">
        <v>0</v>
      </c>
      <c r="I303" s="3" t="n">
        <v>0</v>
      </c>
      <c r="J303" s="3" t="n">
        <v>0</v>
      </c>
      <c r="K303" s="3" t="n">
        <v>0</v>
      </c>
      <c r="L303" s="3" t="n">
        <v>0</v>
      </c>
      <c r="M303" s="3" t="n">
        <v>0</v>
      </c>
      <c r="N303" s="3" t="n">
        <v>0</v>
      </c>
      <c r="O303" s="3">
        <f>SUM(C303:N303)</f>
        <v/>
      </c>
      <c r="P303" t="inlineStr"/>
    </row>
    <row r="304">
      <c r="B304" s="8" t="inlineStr">
        <is>
          <t>Subtotal</t>
        </is>
      </c>
      <c r="C304" s="9">
        <f>SUM(C302:C303)</f>
        <v/>
      </c>
      <c r="D304" s="9">
        <f>SUM(D302:D303)</f>
        <v/>
      </c>
      <c r="E304" s="9">
        <f>SUM(E302:E303)</f>
        <v/>
      </c>
      <c r="F304" s="9">
        <f>SUM(F302:F303)</f>
        <v/>
      </c>
      <c r="G304" s="9">
        <f>SUM(G302:G303)</f>
        <v/>
      </c>
      <c r="H304" s="9">
        <f>SUM(H302:H303)</f>
        <v/>
      </c>
      <c r="I304" s="9">
        <f>SUM(I302:I303)</f>
        <v/>
      </c>
      <c r="J304" s="9">
        <f>SUM(J302:J303)</f>
        <v/>
      </c>
      <c r="K304" s="9">
        <f>SUM(K302:K303)</f>
        <v/>
      </c>
      <c r="L304" s="9">
        <f>SUM(L302:L303)</f>
        <v/>
      </c>
      <c r="M304" s="9">
        <f>SUM(M302:M303)</f>
        <v/>
      </c>
      <c r="N304" s="9">
        <f>SUM(N302:N303)</f>
        <v/>
      </c>
      <c r="O304" s="9">
        <f>SUM(C304:N304)</f>
        <v/>
      </c>
    </row>
    <row r="306">
      <c r="B306" s="5" t="inlineStr">
        <is>
          <t>Total Insurance &amp; Taxes</t>
        </is>
      </c>
      <c r="C306" s="10">
        <f>C299+C304</f>
        <v/>
      </c>
      <c r="D306" s="10">
        <f>D299+D304</f>
        <v/>
      </c>
      <c r="E306" s="10">
        <f>E299+E304</f>
        <v/>
      </c>
      <c r="F306" s="10">
        <f>F299+F304</f>
        <v/>
      </c>
      <c r="G306" s="10">
        <f>G299+G304</f>
        <v/>
      </c>
      <c r="H306" s="10">
        <f>H299+H304</f>
        <v/>
      </c>
      <c r="I306" s="10">
        <f>I299+I304</f>
        <v/>
      </c>
      <c r="J306" s="10">
        <f>J299+J304</f>
        <v/>
      </c>
      <c r="K306" s="10">
        <f>K299+K304</f>
        <v/>
      </c>
      <c r="L306" s="10">
        <f>L299+L304</f>
        <v/>
      </c>
      <c r="M306" s="10">
        <f>M299+M304</f>
        <v/>
      </c>
      <c r="N306" s="10">
        <f>N299+N304</f>
        <v/>
      </c>
      <c r="O306" s="10">
        <f>SUM(C306:N306)</f>
        <v/>
      </c>
    </row>
    <row r="308">
      <c r="B308" s="5" t="inlineStr">
        <is>
          <t>MANAGEMENT FEE</t>
        </is>
      </c>
    </row>
    <row r="309">
      <c r="B309" s="6" t="inlineStr">
        <is>
          <t>MANAGEMENT FEE</t>
        </is>
      </c>
    </row>
    <row r="310">
      <c r="A310" t="inlineStr">
        <is>
          <t>6201-0000</t>
        </is>
      </c>
      <c r="B310" s="7" t="inlineStr">
        <is>
          <t>Property Management Fee</t>
        </is>
      </c>
      <c r="C310" s="3" t="n">
        <v>8000</v>
      </c>
      <c r="D310" s="3" t="n">
        <v>8000</v>
      </c>
      <c r="E310" s="3" t="n">
        <v>8000</v>
      </c>
      <c r="F310" s="3" t="n">
        <v>8000</v>
      </c>
      <c r="G310" s="3" t="n">
        <v>8000</v>
      </c>
      <c r="H310" s="3" t="n">
        <v>8000</v>
      </c>
      <c r="I310" s="3" t="n">
        <v>8000</v>
      </c>
      <c r="J310" s="3" t="n">
        <v>8000</v>
      </c>
      <c r="K310" s="3" t="n">
        <v>8000</v>
      </c>
      <c r="L310" s="3" t="n">
        <v>8000</v>
      </c>
      <c r="M310" s="3" t="n">
        <v>8000</v>
      </c>
      <c r="N310" s="3" t="n">
        <v>8000</v>
      </c>
      <c r="O310" s="3">
        <f>SUM(C310:N310)</f>
        <v/>
      </c>
      <c r="P310" t="inlineStr">
        <is>
          <t>3% of revenue or $8,000/mo min</t>
        </is>
      </c>
    </row>
    <row r="311">
      <c r="B311" s="8" t="inlineStr">
        <is>
          <t>Subtotal</t>
        </is>
      </c>
      <c r="C311" s="9">
        <f>SUM(C310:C310)</f>
        <v/>
      </c>
      <c r="D311" s="9">
        <f>SUM(D310:D310)</f>
        <v/>
      </c>
      <c r="E311" s="9">
        <f>SUM(E310:E310)</f>
        <v/>
      </c>
      <c r="F311" s="9">
        <f>SUM(F310:F310)</f>
        <v/>
      </c>
      <c r="G311" s="9">
        <f>SUM(G310:G310)</f>
        <v/>
      </c>
      <c r="H311" s="9">
        <f>SUM(H310:H310)</f>
        <v/>
      </c>
      <c r="I311" s="9">
        <f>SUM(I310:I310)</f>
        <v/>
      </c>
      <c r="J311" s="9">
        <f>SUM(J310:J310)</f>
        <v/>
      </c>
      <c r="K311" s="9">
        <f>SUM(K310:K310)</f>
        <v/>
      </c>
      <c r="L311" s="9">
        <f>SUM(L310:L310)</f>
        <v/>
      </c>
      <c r="M311" s="9">
        <f>SUM(M310:M310)</f>
        <v/>
      </c>
      <c r="N311" s="9">
        <f>SUM(N310:N310)</f>
        <v/>
      </c>
      <c r="O311" s="9">
        <f>SUM(C311:N311)</f>
        <v/>
      </c>
    </row>
    <row r="313">
      <c r="B313" s="5" t="inlineStr">
        <is>
          <t>Total Management Fee</t>
        </is>
      </c>
      <c r="C313" s="10">
        <f>C311</f>
        <v/>
      </c>
      <c r="D313" s="10">
        <f>D311</f>
        <v/>
      </c>
      <c r="E313" s="10">
        <f>E311</f>
        <v/>
      </c>
      <c r="F313" s="10">
        <f>F311</f>
        <v/>
      </c>
      <c r="G313" s="10">
        <f>G311</f>
        <v/>
      </c>
      <c r="H313" s="10">
        <f>H311</f>
        <v/>
      </c>
      <c r="I313" s="10">
        <f>I311</f>
        <v/>
      </c>
      <c r="J313" s="10">
        <f>J311</f>
        <v/>
      </c>
      <c r="K313" s="10">
        <f>K311</f>
        <v/>
      </c>
      <c r="L313" s="10">
        <f>L311</f>
        <v/>
      </c>
      <c r="M313" s="10">
        <f>M311</f>
        <v/>
      </c>
      <c r="N313" s="10">
        <f>N311</f>
        <v/>
      </c>
      <c r="O313" s="10">
        <f>SUM(C313:N313)</f>
        <v/>
      </c>
    </row>
    <row r="315">
      <c r="B315" s="5" t="inlineStr">
        <is>
          <t>BELOW NOI</t>
        </is>
      </c>
    </row>
    <row r="316">
      <c r="B316" s="6" t="inlineStr">
        <is>
          <t>PLUMBING OPEX</t>
        </is>
      </c>
    </row>
    <row r="317">
      <c r="A317" t="inlineStr">
        <is>
          <t>5110-1000</t>
        </is>
      </c>
      <c r="B317" s="7" t="inlineStr">
        <is>
          <t>Plumbing Supplies</t>
        </is>
      </c>
      <c r="C317" s="3" t="n">
        <v>0</v>
      </c>
      <c r="D317" s="3" t="n">
        <v>0</v>
      </c>
      <c r="E317" s="3" t="n">
        <v>0</v>
      </c>
      <c r="F317" s="3" t="n">
        <v>0</v>
      </c>
      <c r="G317" s="3" t="n">
        <v>0</v>
      </c>
      <c r="H317" s="3" t="n">
        <v>0</v>
      </c>
      <c r="I317" s="3" t="n">
        <v>0</v>
      </c>
      <c r="J317" s="3" t="n">
        <v>0</v>
      </c>
      <c r="K317" s="3" t="n">
        <v>0</v>
      </c>
      <c r="L317" s="3" t="n">
        <v>0</v>
      </c>
      <c r="M317" s="3" t="n">
        <v>0</v>
      </c>
      <c r="N317" s="3" t="n">
        <v>0</v>
      </c>
      <c r="O317" s="3">
        <f>SUM(C317:N317)</f>
        <v/>
      </c>
      <c r="P317" t="inlineStr"/>
    </row>
    <row r="318">
      <c r="A318" t="inlineStr">
        <is>
          <t>5110-4000</t>
        </is>
      </c>
      <c r="B318" s="7" t="inlineStr">
        <is>
          <t>Plumbing Services</t>
        </is>
      </c>
      <c r="C318" s="3" t="n">
        <v>0</v>
      </c>
      <c r="D318" s="3" t="n">
        <v>0</v>
      </c>
      <c r="E318" s="3" t="n">
        <v>0</v>
      </c>
      <c r="F318" s="3" t="n">
        <v>0</v>
      </c>
      <c r="G318" s="3" t="n">
        <v>0</v>
      </c>
      <c r="H318" s="3" t="n">
        <v>0</v>
      </c>
      <c r="I318" s="3" t="n">
        <v>0</v>
      </c>
      <c r="J318" s="3" t="n">
        <v>0</v>
      </c>
      <c r="K318" s="3" t="n">
        <v>0</v>
      </c>
      <c r="L318" s="3" t="n">
        <v>0</v>
      </c>
      <c r="M318" s="3" t="n">
        <v>0</v>
      </c>
      <c r="N318" s="3" t="n">
        <v>0</v>
      </c>
      <c r="O318" s="3">
        <f>SUM(C318:N318)</f>
        <v/>
      </c>
      <c r="P318" t="inlineStr"/>
    </row>
    <row r="319">
      <c r="B319" s="8" t="inlineStr">
        <is>
          <t>Subtotal</t>
        </is>
      </c>
      <c r="C319" s="9">
        <f>SUM(C317:C318)</f>
        <v/>
      </c>
      <c r="D319" s="9">
        <f>SUM(D317:D318)</f>
        <v/>
      </c>
      <c r="E319" s="9">
        <f>SUM(E317:E318)</f>
        <v/>
      </c>
      <c r="F319" s="9">
        <f>SUM(F317:F318)</f>
        <v/>
      </c>
      <c r="G319" s="9">
        <f>SUM(G317:G318)</f>
        <v/>
      </c>
      <c r="H319" s="9">
        <f>SUM(H317:H318)</f>
        <v/>
      </c>
      <c r="I319" s="9">
        <f>SUM(I317:I318)</f>
        <v/>
      </c>
      <c r="J319" s="9">
        <f>SUM(J317:J318)</f>
        <v/>
      </c>
      <c r="K319" s="9">
        <f>SUM(K317:K318)</f>
        <v/>
      </c>
      <c r="L319" s="9">
        <f>SUM(L317:L318)</f>
        <v/>
      </c>
      <c r="M319" s="9">
        <f>SUM(M317:M318)</f>
        <v/>
      </c>
      <c r="N319" s="9">
        <f>SUM(N317:N318)</f>
        <v/>
      </c>
      <c r="O319" s="9">
        <f>SUM(C319:N319)</f>
        <v/>
      </c>
    </row>
    <row r="321">
      <c r="B321" s="6" t="inlineStr">
        <is>
          <t>HVAC OPEX</t>
        </is>
      </c>
    </row>
    <row r="322">
      <c r="A322" t="inlineStr">
        <is>
          <t>5115-1000</t>
        </is>
      </c>
      <c r="B322" s="7" t="inlineStr">
        <is>
          <t>HVAC Supplies</t>
        </is>
      </c>
      <c r="C322" s="3" t="n">
        <v>0</v>
      </c>
      <c r="D322" s="3" t="n">
        <v>0</v>
      </c>
      <c r="E322" s="3" t="n">
        <v>0</v>
      </c>
      <c r="F322" s="3" t="n">
        <v>0</v>
      </c>
      <c r="G322" s="3" t="n">
        <v>0</v>
      </c>
      <c r="H322" s="3" t="n">
        <v>0</v>
      </c>
      <c r="I322" s="3" t="n">
        <v>0</v>
      </c>
      <c r="J322" s="3" t="n">
        <v>0</v>
      </c>
      <c r="K322" s="3" t="n">
        <v>0</v>
      </c>
      <c r="L322" s="3" t="n">
        <v>0</v>
      </c>
      <c r="M322" s="3" t="n">
        <v>0</v>
      </c>
      <c r="N322" s="3" t="n">
        <v>0</v>
      </c>
      <c r="O322" s="3">
        <f>SUM(C322:N322)</f>
        <v/>
      </c>
      <c r="P322" t="inlineStr">
        <is>
          <t>Filters, coils, condensers, etc. [Andrea Harrel, 10/24/24]</t>
        </is>
      </c>
    </row>
    <row r="323">
      <c r="A323" t="inlineStr">
        <is>
          <t>5115-4000</t>
        </is>
      </c>
      <c r="B323" s="7" t="inlineStr">
        <is>
          <t>HVAC Servicing</t>
        </is>
      </c>
      <c r="C323" s="3" t="n">
        <v>0</v>
      </c>
      <c r="D323" s="3" t="n">
        <v>0</v>
      </c>
      <c r="E323" s="3" t="n">
        <v>0</v>
      </c>
      <c r="F323" s="3" t="n">
        <v>0</v>
      </c>
      <c r="G323" s="3" t="n">
        <v>0</v>
      </c>
      <c r="H323" s="3" t="n">
        <v>0</v>
      </c>
      <c r="I323" s="3" t="n">
        <v>0</v>
      </c>
      <c r="J323" s="3" t="n">
        <v>0</v>
      </c>
      <c r="K323" s="3" t="n">
        <v>0</v>
      </c>
      <c r="L323" s="3" t="n">
        <v>0</v>
      </c>
      <c r="M323" s="3" t="n">
        <v>0</v>
      </c>
      <c r="N323" s="3" t="n">
        <v>0</v>
      </c>
      <c r="O323" s="3">
        <f>SUM(C323:N323)</f>
        <v/>
      </c>
      <c r="P323" t="inlineStr"/>
    </row>
    <row r="324">
      <c r="B324" s="8" t="inlineStr">
        <is>
          <t>Subtotal</t>
        </is>
      </c>
      <c r="C324" s="9">
        <f>SUM(C322:C323)</f>
        <v/>
      </c>
      <c r="D324" s="9">
        <f>SUM(D322:D323)</f>
        <v/>
      </c>
      <c r="E324" s="9">
        <f>SUM(E322:E323)</f>
        <v/>
      </c>
      <c r="F324" s="9">
        <f>SUM(F322:F323)</f>
        <v/>
      </c>
      <c r="G324" s="9">
        <f>SUM(G322:G323)</f>
        <v/>
      </c>
      <c r="H324" s="9">
        <f>SUM(H322:H323)</f>
        <v/>
      </c>
      <c r="I324" s="9">
        <f>SUM(I322:I323)</f>
        <v/>
      </c>
      <c r="J324" s="9">
        <f>SUM(J322:J323)</f>
        <v/>
      </c>
      <c r="K324" s="9">
        <f>SUM(K322:K323)</f>
        <v/>
      </c>
      <c r="L324" s="9">
        <f>SUM(L322:L323)</f>
        <v/>
      </c>
      <c r="M324" s="9">
        <f>SUM(M322:M323)</f>
        <v/>
      </c>
      <c r="N324" s="9">
        <f>SUM(N322:N323)</f>
        <v/>
      </c>
      <c r="O324" s="9">
        <f>SUM(C324:N324)</f>
        <v/>
      </c>
    </row>
    <row r="326">
      <c r="B326" s="6" t="inlineStr">
        <is>
          <t>INTERIOR REDEVELOPMENT</t>
        </is>
      </c>
    </row>
    <row r="327">
      <c r="A327" t="inlineStr">
        <is>
          <t>7213-0000</t>
        </is>
      </c>
      <c r="B327" s="7" t="inlineStr">
        <is>
          <t>Drywall</t>
        </is>
      </c>
      <c r="C327" s="3" t="n">
        <v>0</v>
      </c>
      <c r="D327" s="3" t="n">
        <v>0</v>
      </c>
      <c r="E327" s="3" t="n">
        <v>0</v>
      </c>
      <c r="F327" s="3" t="n">
        <v>0</v>
      </c>
      <c r="G327" s="3" t="n">
        <v>1965</v>
      </c>
      <c r="H327" s="3" t="n">
        <v>1365</v>
      </c>
      <c r="I327" s="3" t="n">
        <v>0</v>
      </c>
      <c r="J327" s="3" t="n">
        <v>0</v>
      </c>
      <c r="K327" s="3" t="n">
        <v>325</v>
      </c>
      <c r="L327" s="3" t="n">
        <v>0</v>
      </c>
      <c r="M327" s="3" t="n">
        <v>0</v>
      </c>
      <c r="N327" s="3" t="n">
        <v>0</v>
      </c>
      <c r="O327" s="3">
        <f>SUM(C327:N327)</f>
        <v/>
      </c>
      <c r="P327" t="inlineStr"/>
    </row>
    <row r="328">
      <c r="A328" t="inlineStr">
        <is>
          <t>7219-0000</t>
        </is>
      </c>
      <c r="B328" s="7" t="inlineStr">
        <is>
          <t>Painting - Interior</t>
        </is>
      </c>
      <c r="C328" s="3" t="n">
        <v>0</v>
      </c>
      <c r="D328" s="3" t="n">
        <v>0</v>
      </c>
      <c r="E328" s="3" t="n">
        <v>0</v>
      </c>
      <c r="F328" s="3" t="n">
        <v>0</v>
      </c>
      <c r="G328" s="3" t="n">
        <v>0</v>
      </c>
      <c r="H328" s="3" t="n">
        <v>0</v>
      </c>
      <c r="I328" s="3" t="n">
        <v>0</v>
      </c>
      <c r="J328" s="3" t="n">
        <v>3500</v>
      </c>
      <c r="K328" s="3" t="n">
        <v>0</v>
      </c>
      <c r="L328" s="3" t="n">
        <v>0</v>
      </c>
      <c r="M328" s="3" t="n">
        <v>0</v>
      </c>
      <c r="N328" s="3" t="n">
        <v>0</v>
      </c>
      <c r="O328" s="3">
        <f>SUM(C328:N328)</f>
        <v/>
      </c>
      <c r="P328" t="inlineStr"/>
    </row>
    <row r="329">
      <c r="B329" s="8" t="inlineStr">
        <is>
          <t>Subtotal</t>
        </is>
      </c>
      <c r="C329" s="9">
        <f>SUM(C327:C328)</f>
        <v/>
      </c>
      <c r="D329" s="9">
        <f>SUM(D327:D328)</f>
        <v/>
      </c>
      <c r="E329" s="9">
        <f>SUM(E327:E328)</f>
        <v/>
      </c>
      <c r="F329" s="9">
        <f>SUM(F327:F328)</f>
        <v/>
      </c>
      <c r="G329" s="9">
        <f>SUM(G327:G328)</f>
        <v/>
      </c>
      <c r="H329" s="9">
        <f>SUM(H327:H328)</f>
        <v/>
      </c>
      <c r="I329" s="9">
        <f>SUM(I327:I328)</f>
        <v/>
      </c>
      <c r="J329" s="9">
        <f>SUM(J327:J328)</f>
        <v/>
      </c>
      <c r="K329" s="9">
        <f>SUM(K327:K328)</f>
        <v/>
      </c>
      <c r="L329" s="9">
        <f>SUM(L327:L328)</f>
        <v/>
      </c>
      <c r="M329" s="9">
        <f>SUM(M327:M328)</f>
        <v/>
      </c>
      <c r="N329" s="9">
        <f>SUM(N327:N328)</f>
        <v/>
      </c>
      <c r="O329" s="9">
        <f>SUM(C329:N329)</f>
        <v/>
      </c>
    </row>
    <row r="331">
      <c r="B331" s="6" t="inlineStr">
        <is>
          <t>INTEREST INCOME &amp; (EXPENSE)</t>
        </is>
      </c>
    </row>
    <row r="332">
      <c r="A332" t="inlineStr">
        <is>
          <t>7101-0000</t>
        </is>
      </c>
      <c r="B332" s="7" t="inlineStr">
        <is>
          <t>Interest Income</t>
        </is>
      </c>
      <c r="C332" s="3" t="n">
        <v>0</v>
      </c>
      <c r="D332" s="3" t="n">
        <v>40.11</v>
      </c>
      <c r="E332" s="3" t="n">
        <v>19.5</v>
      </c>
      <c r="F332" s="3" t="n">
        <v>21.36</v>
      </c>
      <c r="G332" s="3" t="n">
        <v>14.75</v>
      </c>
      <c r="H332" s="3" t="n">
        <v>11.91</v>
      </c>
      <c r="I332" s="3" t="n">
        <v>0</v>
      </c>
      <c r="J332" s="3" t="n">
        <v>0</v>
      </c>
      <c r="K332" s="3" t="n">
        <v>0</v>
      </c>
      <c r="L332" s="3" t="n">
        <v>0</v>
      </c>
      <c r="M332" s="3" t="n">
        <v>0</v>
      </c>
      <c r="N332" s="3" t="n">
        <v>0</v>
      </c>
      <c r="O332" s="3">
        <f>SUM(C332:N332)</f>
        <v/>
      </c>
      <c r="P332" t="inlineStr"/>
    </row>
    <row r="333">
      <c r="A333" t="inlineStr">
        <is>
          <t>7103-0000</t>
        </is>
      </c>
      <c r="B333" s="7" t="inlineStr">
        <is>
          <t>Interest Income - Loans &amp; Notes</t>
        </is>
      </c>
      <c r="C333" s="3" t="n">
        <v>0</v>
      </c>
      <c r="D333" s="3" t="n">
        <v>0</v>
      </c>
      <c r="E333" s="3" t="n">
        <v>0</v>
      </c>
      <c r="F333" s="3" t="n">
        <v>0</v>
      </c>
      <c r="G333" s="3" t="n">
        <v>0</v>
      </c>
      <c r="H333" s="3" t="n">
        <v>0</v>
      </c>
      <c r="I333" s="3" t="n">
        <v>11.95</v>
      </c>
      <c r="J333" s="3" t="n">
        <v>12.89</v>
      </c>
      <c r="K333" s="3" t="n">
        <v>10.18</v>
      </c>
      <c r="L333" s="3" t="n">
        <v>8.42</v>
      </c>
      <c r="M333" s="3" t="n">
        <v>9.24</v>
      </c>
      <c r="N333" s="3" t="n">
        <v>9.4</v>
      </c>
      <c r="O333" s="3">
        <f>SUM(C333:N333)</f>
        <v/>
      </c>
      <c r="P333" t="inlineStr"/>
    </row>
    <row r="334">
      <c r="A334" t="inlineStr">
        <is>
          <t>7110-0000</t>
        </is>
      </c>
      <c r="B334" s="7" t="inlineStr">
        <is>
          <t>1st Mortgage Expense</t>
        </is>
      </c>
      <c r="C334" s="3" t="n">
        <v>0</v>
      </c>
      <c r="D334" s="3" t="n">
        <v>0</v>
      </c>
      <c r="E334" s="3" t="n">
        <v>0</v>
      </c>
      <c r="F334" s="3" t="n">
        <v>0</v>
      </c>
      <c r="G334" s="3" t="n">
        <v>0</v>
      </c>
      <c r="H334" s="3" t="n">
        <v>0</v>
      </c>
      <c r="I334" s="3" t="n">
        <v>0</v>
      </c>
      <c r="J334" s="3" t="n">
        <v>0</v>
      </c>
      <c r="K334" s="3" t="n">
        <v>0</v>
      </c>
      <c r="L334" s="3" t="n">
        <v>0</v>
      </c>
      <c r="M334" s="3" t="n">
        <v>0</v>
      </c>
      <c r="N334" s="3" t="n">
        <v>0</v>
      </c>
      <c r="O334" s="3">
        <f>SUM(C334:N334)</f>
        <v/>
      </c>
      <c r="P334" t="inlineStr"/>
    </row>
    <row r="335">
      <c r="B335" s="8" t="inlineStr">
        <is>
          <t>Subtotal</t>
        </is>
      </c>
      <c r="C335" s="9">
        <f>SUM(C332:C334)</f>
        <v/>
      </c>
      <c r="D335" s="9">
        <f>SUM(D332:D334)</f>
        <v/>
      </c>
      <c r="E335" s="9">
        <f>SUM(E332:E334)</f>
        <v/>
      </c>
      <c r="F335" s="9">
        <f>SUM(F332:F334)</f>
        <v/>
      </c>
      <c r="G335" s="9">
        <f>SUM(G332:G334)</f>
        <v/>
      </c>
      <c r="H335" s="9">
        <f>SUM(H332:H334)</f>
        <v/>
      </c>
      <c r="I335" s="9">
        <f>SUM(I332:I334)</f>
        <v/>
      </c>
      <c r="J335" s="9">
        <f>SUM(J332:J334)</f>
        <v/>
      </c>
      <c r="K335" s="9">
        <f>SUM(K332:K334)</f>
        <v/>
      </c>
      <c r="L335" s="9">
        <f>SUM(L332:L334)</f>
        <v/>
      </c>
      <c r="M335" s="9">
        <f>SUM(M332:M334)</f>
        <v/>
      </c>
      <c r="N335" s="9">
        <f>SUM(N332:N334)</f>
        <v/>
      </c>
      <c r="O335" s="9">
        <f>SUM(C335:N335)</f>
        <v/>
      </c>
    </row>
    <row r="337">
      <c r="B337" s="6" t="inlineStr">
        <is>
          <t>DEPRECIATION &amp; AMORTIZATION</t>
        </is>
      </c>
    </row>
    <row r="338">
      <c r="A338" t="inlineStr">
        <is>
          <t>7310-0000</t>
        </is>
      </c>
      <c r="B338" s="7" t="inlineStr">
        <is>
          <t>Depreciation Exp</t>
        </is>
      </c>
      <c r="C338" s="3" t="n">
        <v>0</v>
      </c>
      <c r="D338" s="3" t="n">
        <v>0</v>
      </c>
      <c r="E338" s="3" t="n">
        <v>0</v>
      </c>
      <c r="F338" s="3" t="n">
        <v>0</v>
      </c>
      <c r="G338" s="3" t="n">
        <v>0</v>
      </c>
      <c r="H338" s="3" t="n">
        <v>0</v>
      </c>
      <c r="I338" s="3" t="n">
        <v>0</v>
      </c>
      <c r="J338" s="3" t="n">
        <v>0</v>
      </c>
      <c r="K338" s="3" t="n">
        <v>0</v>
      </c>
      <c r="L338" s="3" t="n">
        <v>0</v>
      </c>
      <c r="M338" s="3" t="n">
        <v>0</v>
      </c>
      <c r="N338" s="3" t="n">
        <v>0</v>
      </c>
      <c r="O338" s="3">
        <f>SUM(C338:N338)</f>
        <v/>
      </c>
      <c r="P338" t="inlineStr"/>
    </row>
    <row r="339">
      <c r="A339" t="inlineStr">
        <is>
          <t>7320-0000</t>
        </is>
      </c>
      <c r="B339" s="7" t="inlineStr">
        <is>
          <t>Amortization Exp</t>
        </is>
      </c>
      <c r="C339" s="3" t="n">
        <v>0</v>
      </c>
      <c r="D339" s="3" t="n">
        <v>0</v>
      </c>
      <c r="E339" s="3" t="n">
        <v>0</v>
      </c>
      <c r="F339" s="3" t="n">
        <v>0</v>
      </c>
      <c r="G339" s="3" t="n">
        <v>0</v>
      </c>
      <c r="H339" s="3" t="n">
        <v>0</v>
      </c>
      <c r="I339" s="3" t="n">
        <v>0</v>
      </c>
      <c r="J339" s="3" t="n">
        <v>0</v>
      </c>
      <c r="K339" s="3" t="n">
        <v>0</v>
      </c>
      <c r="L339" s="3" t="n">
        <v>0</v>
      </c>
      <c r="M339" s="3" t="n">
        <v>0</v>
      </c>
      <c r="N339" s="3" t="n">
        <v>0</v>
      </c>
      <c r="O339" s="3">
        <f>SUM(C339:N339)</f>
        <v/>
      </c>
      <c r="P339" t="inlineStr"/>
    </row>
    <row r="340">
      <c r="B340" s="8" t="inlineStr">
        <is>
          <t>Subtotal</t>
        </is>
      </c>
      <c r="C340" s="9">
        <f>SUM(C338:C339)</f>
        <v/>
      </c>
      <c r="D340" s="9">
        <f>SUM(D338:D339)</f>
        <v/>
      </c>
      <c r="E340" s="9">
        <f>SUM(E338:E339)</f>
        <v/>
      </c>
      <c r="F340" s="9">
        <f>SUM(F338:F339)</f>
        <v/>
      </c>
      <c r="G340" s="9">
        <f>SUM(G338:G339)</f>
        <v/>
      </c>
      <c r="H340" s="9">
        <f>SUM(H338:H339)</f>
        <v/>
      </c>
      <c r="I340" s="9">
        <f>SUM(I338:I339)</f>
        <v/>
      </c>
      <c r="J340" s="9">
        <f>SUM(J338:J339)</f>
        <v/>
      </c>
      <c r="K340" s="9">
        <f>SUM(K338:K339)</f>
        <v/>
      </c>
      <c r="L340" s="9">
        <f>SUM(L338:L339)</f>
        <v/>
      </c>
      <c r="M340" s="9">
        <f>SUM(M338:M339)</f>
        <v/>
      </c>
      <c r="N340" s="9">
        <f>SUM(N338:N339)</f>
        <v/>
      </c>
      <c r="O340" s="9">
        <f>SUM(C340:N340)</f>
        <v/>
      </c>
    </row>
    <row r="342">
      <c r="B342" s="6" t="inlineStr">
        <is>
          <t>TAKEOVER &amp; DISPO EXPENSES</t>
        </is>
      </c>
    </row>
    <row r="343">
      <c r="A343" t="inlineStr">
        <is>
          <t>7505-0000</t>
        </is>
      </c>
      <c r="B343" s="7" t="inlineStr">
        <is>
          <t>Security Services</t>
        </is>
      </c>
      <c r="C343" s="3" t="n">
        <v>0</v>
      </c>
      <c r="D343" s="3" t="n">
        <v>0</v>
      </c>
      <c r="E343" s="3" t="n">
        <v>0</v>
      </c>
      <c r="F343" s="3" t="n">
        <v>0</v>
      </c>
      <c r="G343" s="3" t="n">
        <v>0</v>
      </c>
      <c r="H343" s="3" t="n">
        <v>0</v>
      </c>
      <c r="I343" s="3" t="n">
        <v>0</v>
      </c>
      <c r="J343" s="3" t="n">
        <v>0</v>
      </c>
      <c r="K343" s="3" t="n">
        <v>0</v>
      </c>
      <c r="L343" s="3" t="n">
        <v>0</v>
      </c>
      <c r="M343" s="3" t="n">
        <v>0</v>
      </c>
      <c r="N343" s="3" t="n">
        <v>0</v>
      </c>
      <c r="O343" s="3">
        <f>SUM(C343:N343)</f>
        <v/>
      </c>
      <c r="P343" t="inlineStr"/>
    </row>
    <row r="344">
      <c r="A344" t="inlineStr">
        <is>
          <t>7540-0000</t>
        </is>
      </c>
      <c r="B344" s="7" t="inlineStr">
        <is>
          <t>Other Non-Recurring Expenses</t>
        </is>
      </c>
      <c r="C344" s="3" t="n">
        <v>0</v>
      </c>
      <c r="D344" s="3" t="n">
        <v>0</v>
      </c>
      <c r="E344" s="3" t="n">
        <v>0</v>
      </c>
      <c r="F344" s="3" t="n">
        <v>0</v>
      </c>
      <c r="G344" s="3" t="n">
        <v>0</v>
      </c>
      <c r="H344" s="3" t="n">
        <v>0</v>
      </c>
      <c r="I344" s="3" t="n">
        <v>0</v>
      </c>
      <c r="J344" s="3" t="n">
        <v>0</v>
      </c>
      <c r="K344" s="3" t="n">
        <v>0</v>
      </c>
      <c r="L344" s="3" t="n">
        <v>0</v>
      </c>
      <c r="M344" s="3" t="n">
        <v>0</v>
      </c>
      <c r="N344" s="3" t="n">
        <v>0</v>
      </c>
      <c r="O344" s="3">
        <f>SUM(C344:N344)</f>
        <v/>
      </c>
      <c r="P344" t="inlineStr"/>
    </row>
    <row r="345">
      <c r="B345" s="8" t="inlineStr">
        <is>
          <t>Subtotal</t>
        </is>
      </c>
      <c r="C345" s="9">
        <f>SUM(C343:C344)</f>
        <v/>
      </c>
      <c r="D345" s="9">
        <f>SUM(D343:D344)</f>
        <v/>
      </c>
      <c r="E345" s="9">
        <f>SUM(E343:E344)</f>
        <v/>
      </c>
      <c r="F345" s="9">
        <f>SUM(F343:F344)</f>
        <v/>
      </c>
      <c r="G345" s="9">
        <f>SUM(G343:G344)</f>
        <v/>
      </c>
      <c r="H345" s="9">
        <f>SUM(H343:H344)</f>
        <v/>
      </c>
      <c r="I345" s="9">
        <f>SUM(I343:I344)</f>
        <v/>
      </c>
      <c r="J345" s="9">
        <f>SUM(J343:J344)</f>
        <v/>
      </c>
      <c r="K345" s="9">
        <f>SUM(K343:K344)</f>
        <v/>
      </c>
      <c r="L345" s="9">
        <f>SUM(L343:L344)</f>
        <v/>
      </c>
      <c r="M345" s="9">
        <f>SUM(M343:M344)</f>
        <v/>
      </c>
      <c r="N345" s="9">
        <f>SUM(N343:N344)</f>
        <v/>
      </c>
      <c r="O345" s="9">
        <f>SUM(C345:N345)</f>
        <v/>
      </c>
    </row>
    <row r="347">
      <c r="B347" s="5" t="inlineStr">
        <is>
          <t>Total Below NOI</t>
        </is>
      </c>
      <c r="C347" s="10">
        <f>C319+C324+C329+C335+C340+C345</f>
        <v/>
      </c>
      <c r="D347" s="10">
        <f>D319+D324+D329+D335+D340+D345</f>
        <v/>
      </c>
      <c r="E347" s="10">
        <f>E319+E324+E329+E335+E340+E345</f>
        <v/>
      </c>
      <c r="F347" s="10">
        <f>F319+F324+F329+F335+F340+F345</f>
        <v/>
      </c>
      <c r="G347" s="10">
        <f>G319+G324+G329+G335+G340+G345</f>
        <v/>
      </c>
      <c r="H347" s="10">
        <f>H319+H324+H329+H335+H340+H345</f>
        <v/>
      </c>
      <c r="I347" s="10">
        <f>I319+I324+I329+I335+I340+I345</f>
        <v/>
      </c>
      <c r="J347" s="10">
        <f>J319+J324+J329+J335+J340+J345</f>
        <v/>
      </c>
      <c r="K347" s="10">
        <f>K319+K324+K329+K335+K340+K345</f>
        <v/>
      </c>
      <c r="L347" s="10">
        <f>L319+L324+L329+L335+L340+L345</f>
        <v/>
      </c>
      <c r="M347" s="10">
        <f>M319+M324+M329+M335+M340+M345</f>
        <v/>
      </c>
      <c r="N347" s="10">
        <f>N319+N324+N329+N335+N340+N345</f>
        <v/>
      </c>
      <c r="O347" s="10">
        <f>SUM(C347:N347)</f>
        <v/>
      </c>
    </row>
    <row r="349">
      <c r="B349" s="1" t="inlineStr">
        <is>
          <t>TOTAL INCOME</t>
        </is>
      </c>
      <c r="C349" s="11">
        <f>C44+C88</f>
        <v/>
      </c>
      <c r="D349" s="11">
        <f>D44+D88</f>
        <v/>
      </c>
      <c r="E349" s="11">
        <f>E44+E88</f>
        <v/>
      </c>
      <c r="F349" s="11">
        <f>F44+F88</f>
        <v/>
      </c>
      <c r="G349" s="11">
        <f>G44+G88</f>
        <v/>
      </c>
      <c r="H349" s="11">
        <f>H44+H88</f>
        <v/>
      </c>
      <c r="I349" s="11">
        <f>I44+I88</f>
        <v/>
      </c>
      <c r="J349" s="11">
        <f>J44+J88</f>
        <v/>
      </c>
      <c r="K349" s="11">
        <f>K44+K88</f>
        <v/>
      </c>
      <c r="L349" s="11">
        <f>L44+L88</f>
        <v/>
      </c>
      <c r="M349" s="11">
        <f>M44+M88</f>
        <v/>
      </c>
      <c r="N349" s="11">
        <f>N44+N88</f>
        <v/>
      </c>
      <c r="O349" s="11">
        <f>SUM(C349:N349)</f>
        <v/>
      </c>
    </row>
    <row r="351">
      <c r="B351" s="1" t="inlineStr">
        <is>
          <t>TOTAL EXPENSES</t>
        </is>
      </c>
      <c r="C351" s="11">
        <f>C117+C206+C226+C273+C293+C306+C313</f>
        <v/>
      </c>
      <c r="D351" s="11">
        <f>D117+D206+D226+D273+D293+D306+D313</f>
        <v/>
      </c>
      <c r="E351" s="11">
        <f>E117+E206+E226+E273+E293+E306+E313</f>
        <v/>
      </c>
      <c r="F351" s="11">
        <f>F117+F206+F226+F273+F293+F306+F313</f>
        <v/>
      </c>
      <c r="G351" s="11">
        <f>G117+G206+G226+G273+G293+G306+G313</f>
        <v/>
      </c>
      <c r="H351" s="11">
        <f>H117+H206+H226+H273+H293+H306+H313</f>
        <v/>
      </c>
      <c r="I351" s="11">
        <f>I117+I206+I226+I273+I293+I306+I313</f>
        <v/>
      </c>
      <c r="J351" s="11">
        <f>J117+J206+J226+J273+J293+J306+J313</f>
        <v/>
      </c>
      <c r="K351" s="11">
        <f>K117+K206+K226+K273+K293+K306+K313</f>
        <v/>
      </c>
      <c r="L351" s="11">
        <f>L117+L206+L226+L273+L293+L306+L313</f>
        <v/>
      </c>
      <c r="M351" s="11">
        <f>M117+M206+M226+M273+M293+M306+M313</f>
        <v/>
      </c>
      <c r="N351" s="11">
        <f>N117+N206+N226+N273+N293+N306+N313</f>
        <v/>
      </c>
      <c r="O351" s="11">
        <f>SUM(C351:N351)</f>
        <v/>
      </c>
    </row>
    <row r="353">
      <c r="B353" s="1" t="inlineStr">
        <is>
          <t>NET OPERATING INCOME</t>
        </is>
      </c>
      <c r="C353" s="11">
        <f>C349-C351</f>
        <v/>
      </c>
      <c r="D353" s="11">
        <f>D349-D351</f>
        <v/>
      </c>
      <c r="E353" s="11">
        <f>E349-E351</f>
        <v/>
      </c>
      <c r="F353" s="11">
        <f>F349-F351</f>
        <v/>
      </c>
      <c r="G353" s="11">
        <f>G349-G351</f>
        <v/>
      </c>
      <c r="H353" s="11">
        <f>H349-H351</f>
        <v/>
      </c>
      <c r="I353" s="11">
        <f>I349-I351</f>
        <v/>
      </c>
      <c r="J353" s="11">
        <f>J349-J351</f>
        <v/>
      </c>
      <c r="K353" s="11">
        <f>K349-K351</f>
        <v/>
      </c>
      <c r="L353" s="11">
        <f>L349-L351</f>
        <v/>
      </c>
      <c r="M353" s="11">
        <f>M349-M351</f>
        <v/>
      </c>
      <c r="N353" s="11">
        <f>N349-N351</f>
        <v/>
      </c>
      <c r="O353" s="11">
        <f>SUM(C353:N353)</f>
        <v/>
      </c>
    </row>
    <row r="355">
      <c r="B355" s="1" t="inlineStr">
        <is>
          <t>NET INCOME</t>
        </is>
      </c>
      <c r="C355" s="11">
        <f>C353-C347</f>
        <v/>
      </c>
      <c r="D355" s="11">
        <f>D353-D347</f>
        <v/>
      </c>
      <c r="E355" s="11">
        <f>E353-E347</f>
        <v/>
      </c>
      <c r="F355" s="11">
        <f>F353-F347</f>
        <v/>
      </c>
      <c r="G355" s="11">
        <f>G353-G347</f>
        <v/>
      </c>
      <c r="H355" s="11">
        <f>H353-H347</f>
        <v/>
      </c>
      <c r="I355" s="11">
        <f>I353-I347</f>
        <v/>
      </c>
      <c r="J355" s="11">
        <f>J353-J347</f>
        <v/>
      </c>
      <c r="K355" s="11">
        <f>K353-K347</f>
        <v/>
      </c>
      <c r="L355" s="11">
        <f>L353-L347</f>
        <v/>
      </c>
      <c r="M355" s="11">
        <f>M353-M347</f>
        <v/>
      </c>
      <c r="N355" s="11">
        <f>N353-N347</f>
        <v/>
      </c>
      <c r="O355" s="11">
        <f>SUM(C355:N355)</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2026-04-19T22:40:17Z</dcterms:created>
  <dcterms:modified xsi:type="dcterms:W3CDTF">2026-04-19T22:40:17Z</dcterms:modified>
</cp:coreProperties>
</file>