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Budg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4">
    <font>
      <name val="Calibri"/>
      <family val="2"/>
      <color theme="1"/>
      <sz val="11"/>
      <scheme val="minor"/>
    </font>
    <font>
      <b val="1"/>
      <sz val="12"/>
    </font>
    <font>
      <b val="1"/>
    </font>
    <font>
      <b val="1"/>
      <sz val="1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top style="thin"/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164" fontId="0" fillId="0" borderId="0" pivotButton="0" quotePrefix="0" xfId="0"/>
    <xf numFmtId="0" fontId="2" fillId="0" borderId="0" applyAlignment="1" pivotButton="0" quotePrefix="0" xfId="0">
      <alignment horizontal="center"/>
    </xf>
    <xf numFmtId="0" fontId="3" fillId="0" borderId="0" pivotButton="0" quotePrefix="0" xfId="0"/>
    <xf numFmtId="0" fontId="2" fillId="0" borderId="0" applyAlignment="1" pivotButton="0" quotePrefix="0" xfId="0">
      <alignment indent="1"/>
    </xf>
    <xf numFmtId="0" fontId="0" fillId="0" borderId="0" applyAlignment="1" pivotButton="0" quotePrefix="0" xfId="0">
      <alignment indent="2"/>
    </xf>
    <xf numFmtId="0" fontId="2" fillId="0" borderId="0" applyAlignment="1" pivotButton="0" quotePrefix="0" xfId="0">
      <alignment indent="2"/>
    </xf>
    <xf numFmtId="164" fontId="2" fillId="0" borderId="1" pivotButton="0" quotePrefix="0" xfId="0"/>
    <xf numFmtId="164" fontId="3" fillId="0" borderId="1" pivotButton="0" quotePrefix="0" xfId="0"/>
    <xf numFmtId="164" fontId="1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279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2" customWidth="1" min="1" max="1"/>
    <col width="3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40" customWidth="1" min="16" max="16"/>
  </cols>
  <sheetData>
    <row r="1">
      <c r="A1" s="1" t="inlineStr">
        <is>
          <t>Standard_at_Boswell</t>
        </is>
      </c>
    </row>
    <row r="2">
      <c r="A2" t="inlineStr">
        <is>
          <t>128 Units</t>
        </is>
      </c>
      <c r="C2" t="inlineStr">
        <is>
          <t>FY 2025 Budget</t>
        </is>
      </c>
    </row>
    <row r="4">
      <c r="A4" s="2" t="inlineStr">
        <is>
          <t>Total Revenue</t>
        </is>
      </c>
      <c r="B4" s="3">
        <f>O273</f>
        <v/>
      </c>
    </row>
    <row r="5">
      <c r="A5" s="2" t="inlineStr">
        <is>
          <t>Total Expenses</t>
        </is>
      </c>
      <c r="B5" s="3">
        <f>O275</f>
        <v/>
      </c>
    </row>
    <row r="6">
      <c r="A6" s="2" t="inlineStr">
        <is>
          <t>NOI</t>
        </is>
      </c>
      <c r="B6" s="3">
        <f>O277</f>
        <v/>
      </c>
    </row>
    <row r="7">
      <c r="A7" s="2" t="inlineStr">
        <is>
          <t>NOI/Unit</t>
        </is>
      </c>
      <c r="B7" s="3">
        <f>O277/128</f>
        <v/>
      </c>
    </row>
    <row r="9">
      <c r="A9" s="4" t="inlineStr">
        <is>
          <t>GL Code</t>
        </is>
      </c>
      <c r="B9" s="4" t="inlineStr">
        <is>
          <t>GL Name</t>
        </is>
      </c>
      <c r="C9" s="4" t="inlineStr">
        <is>
          <t>Jan</t>
        </is>
      </c>
      <c r="D9" s="4" t="inlineStr">
        <is>
          <t>Feb</t>
        </is>
      </c>
      <c r="E9" s="4" t="inlineStr">
        <is>
          <t>Mar</t>
        </is>
      </c>
      <c r="F9" s="4" t="inlineStr">
        <is>
          <t>Apr</t>
        </is>
      </c>
      <c r="G9" s="4" t="inlineStr">
        <is>
          <t>May</t>
        </is>
      </c>
      <c r="H9" s="4" t="inlineStr">
        <is>
          <t>Jun</t>
        </is>
      </c>
      <c r="I9" s="4" t="inlineStr">
        <is>
          <t>Jul</t>
        </is>
      </c>
      <c r="J9" s="4" t="inlineStr">
        <is>
          <t>Aug</t>
        </is>
      </c>
      <c r="K9" s="4" t="inlineStr">
        <is>
          <t>Sep</t>
        </is>
      </c>
      <c r="L9" s="4" t="inlineStr">
        <is>
          <t>Oct</t>
        </is>
      </c>
      <c r="M9" s="4" t="inlineStr">
        <is>
          <t>Nov</t>
        </is>
      </c>
      <c r="N9" s="4" t="inlineStr">
        <is>
          <t>Dec</t>
        </is>
      </c>
      <c r="O9" s="4" t="inlineStr">
        <is>
          <t>Annual Total</t>
        </is>
      </c>
      <c r="P9" s="4" t="inlineStr">
        <is>
          <t>Notes</t>
        </is>
      </c>
    </row>
    <row r="10">
      <c r="B10" s="5" t="inlineStr">
        <is>
          <t>RENTAL INCOME</t>
        </is>
      </c>
    </row>
    <row r="11">
      <c r="B11" s="6" t="inlineStr">
        <is>
          <t>GROSS POTENTIAL RENT INCOME</t>
        </is>
      </c>
    </row>
    <row r="12">
      <c r="A12" t="inlineStr">
        <is>
          <t>4010-0000</t>
        </is>
      </c>
      <c r="B12" s="7" t="inlineStr">
        <is>
          <t>Market Rent</t>
        </is>
      </c>
      <c r="C12" s="3" t="n">
        <v>103347</v>
      </c>
      <c r="D12" s="3" t="n">
        <v>100793</v>
      </c>
      <c r="E12" s="3" t="n">
        <v>112401</v>
      </c>
      <c r="F12" s="3" t="n">
        <v>104950</v>
      </c>
      <c r="G12" s="3" t="n">
        <v>102343</v>
      </c>
      <c r="H12" s="3" t="n">
        <v>115875</v>
      </c>
      <c r="I12" s="3" t="n">
        <v>107340</v>
      </c>
      <c r="J12" s="3" t="n">
        <v>101763</v>
      </c>
      <c r="K12" s="3" t="n">
        <v>118742</v>
      </c>
      <c r="L12" s="3" t="n">
        <v>119326</v>
      </c>
      <c r="M12" s="3" t="n">
        <v>169032.98</v>
      </c>
      <c r="N12" s="3" t="n">
        <v>116848.88</v>
      </c>
      <c r="O12" s="3">
        <f>SUM(C12:N12)</f>
        <v/>
      </c>
      <c r="P12" t="inlineStr"/>
    </row>
    <row r="13">
      <c r="A13" t="inlineStr">
        <is>
          <t>4020-0000</t>
        </is>
      </c>
      <c r="B13" s="7" t="inlineStr">
        <is>
          <t>Loss/Gain to Lease</t>
        </is>
      </c>
      <c r="C13" s="3" t="n">
        <v>-6581</v>
      </c>
      <c r="D13" s="3" t="n">
        <v>-5397</v>
      </c>
      <c r="E13" s="3" t="n">
        <v>-10712</v>
      </c>
      <c r="F13" s="3" t="n">
        <v>-7380</v>
      </c>
      <c r="G13" s="3" t="n">
        <v>-7018</v>
      </c>
      <c r="H13" s="3" t="n">
        <v>-6592</v>
      </c>
      <c r="I13" s="3" t="n">
        <v>-8211</v>
      </c>
      <c r="J13" s="3" t="n">
        <v>-1492</v>
      </c>
      <c r="K13" s="3" t="n">
        <v>-17378</v>
      </c>
      <c r="L13" s="3" t="n">
        <v>-16463</v>
      </c>
      <c r="M13" s="3" t="n">
        <v>-63657.98</v>
      </c>
      <c r="N13" s="3" t="n">
        <v>-9220.879999999999</v>
      </c>
      <c r="O13" s="3">
        <f>SUM(C13:N13)</f>
        <v/>
      </c>
      <c r="P13" t="inlineStr"/>
    </row>
    <row r="14">
      <c r="B14" s="8" t="inlineStr">
        <is>
          <t>Subtotal</t>
        </is>
      </c>
      <c r="C14" s="9">
        <f>SUM(C12:C13)</f>
        <v/>
      </c>
      <c r="D14" s="9">
        <f>SUM(D12:D13)</f>
        <v/>
      </c>
      <c r="E14" s="9">
        <f>SUM(E12:E13)</f>
        <v/>
      </c>
      <c r="F14" s="9">
        <f>SUM(F12:F13)</f>
        <v/>
      </c>
      <c r="G14" s="9">
        <f>SUM(G12:G13)</f>
        <v/>
      </c>
      <c r="H14" s="9">
        <f>SUM(H12:H13)</f>
        <v/>
      </c>
      <c r="I14" s="9">
        <f>SUM(I12:I13)</f>
        <v/>
      </c>
      <c r="J14" s="9">
        <f>SUM(J12:J13)</f>
        <v/>
      </c>
      <c r="K14" s="9">
        <f>SUM(K12:K13)</f>
        <v/>
      </c>
      <c r="L14" s="9">
        <f>SUM(L12:L13)</f>
        <v/>
      </c>
      <c r="M14" s="9">
        <f>SUM(M12:M13)</f>
        <v/>
      </c>
      <c r="N14" s="9">
        <f>SUM(N12:N13)</f>
        <v/>
      </c>
      <c r="O14" s="9">
        <f>SUM(C14:N14)</f>
        <v/>
      </c>
    </row>
    <row r="16">
      <c r="B16" s="6" t="inlineStr">
        <is>
          <t>RENT ADJUSTMENTS</t>
        </is>
      </c>
    </row>
    <row r="17">
      <c r="A17" t="inlineStr">
        <is>
          <t>4228-0000</t>
        </is>
      </c>
      <c r="B17" s="7" t="inlineStr">
        <is>
          <t>Vacancy</t>
        </is>
      </c>
      <c r="C17" s="3" t="n">
        <v>-6974</v>
      </c>
      <c r="D17" s="3" t="n">
        <v>-6302</v>
      </c>
      <c r="E17" s="3" t="n">
        <v>-8994</v>
      </c>
      <c r="F17" s="3" t="n">
        <v>-5585</v>
      </c>
      <c r="G17" s="3" t="n">
        <v>-4212</v>
      </c>
      <c r="H17" s="3" t="n">
        <v>-5088</v>
      </c>
      <c r="I17" s="3" t="n">
        <v>-5131</v>
      </c>
      <c r="J17" s="3" t="n">
        <v>-6851</v>
      </c>
      <c r="K17" s="3" t="n">
        <v>-7492</v>
      </c>
      <c r="L17" s="3" t="n">
        <v>-9274</v>
      </c>
      <c r="M17" s="3" t="n">
        <v>-15298</v>
      </c>
      <c r="N17" s="3" t="n">
        <v>-9612</v>
      </c>
      <c r="O17" s="3">
        <f>SUM(C17:N17)</f>
        <v/>
      </c>
      <c r="P17" t="inlineStr"/>
    </row>
    <row r="18">
      <c r="A18" t="inlineStr">
        <is>
          <t>4235-0000</t>
        </is>
      </c>
      <c r="B18" s="7" t="inlineStr">
        <is>
          <t>Concessions - One Time</t>
        </is>
      </c>
      <c r="C18" s="3" t="n">
        <v>-384.8</v>
      </c>
      <c r="D18" s="3" t="n">
        <v>-469</v>
      </c>
      <c r="E18" s="3" t="n">
        <v>0</v>
      </c>
      <c r="F18" s="3" t="n">
        <v>-25</v>
      </c>
      <c r="G18" s="3" t="n">
        <v>0</v>
      </c>
      <c r="H18" s="3" t="n">
        <v>0</v>
      </c>
      <c r="I18" s="3" t="n">
        <v>0</v>
      </c>
      <c r="J18" s="3" t="n">
        <v>0</v>
      </c>
      <c r="K18" s="3" t="n">
        <v>0</v>
      </c>
      <c r="L18" s="3" t="n">
        <v>-50</v>
      </c>
      <c r="M18" s="3" t="n">
        <v>0</v>
      </c>
      <c r="N18" s="3" t="n">
        <v>0</v>
      </c>
      <c r="O18" s="3">
        <f>SUM(C18:N18)</f>
        <v/>
      </c>
      <c r="P18" t="inlineStr"/>
    </row>
    <row r="19">
      <c r="B19" s="8" t="inlineStr">
        <is>
          <t>Subtotal</t>
        </is>
      </c>
      <c r="C19" s="9">
        <f>SUM(C17:C18)</f>
        <v/>
      </c>
      <c r="D19" s="9">
        <f>SUM(D17:D18)</f>
        <v/>
      </c>
      <c r="E19" s="9">
        <f>SUM(E17:E18)</f>
        <v/>
      </c>
      <c r="F19" s="9">
        <f>SUM(F17:F18)</f>
        <v/>
      </c>
      <c r="G19" s="9">
        <f>SUM(G17:G18)</f>
        <v/>
      </c>
      <c r="H19" s="9">
        <f>SUM(H17:H18)</f>
        <v/>
      </c>
      <c r="I19" s="9">
        <f>SUM(I17:I18)</f>
        <v/>
      </c>
      <c r="J19" s="9">
        <f>SUM(J17:J18)</f>
        <v/>
      </c>
      <c r="K19" s="9">
        <f>SUM(K17:K18)</f>
        <v/>
      </c>
      <c r="L19" s="9">
        <f>SUM(L17:L18)</f>
        <v/>
      </c>
      <c r="M19" s="9">
        <f>SUM(M17:M18)</f>
        <v/>
      </c>
      <c r="N19" s="9">
        <f>SUM(N17:N18)</f>
        <v/>
      </c>
      <c r="O19" s="9">
        <f>SUM(C19:N19)</f>
        <v/>
      </c>
    </row>
    <row r="21">
      <c r="B21" s="6" t="inlineStr">
        <is>
          <t>BAD DEBT ADJUSTMENTS</t>
        </is>
      </c>
    </row>
    <row r="22">
      <c r="A22" t="inlineStr">
        <is>
          <t>4250-0000</t>
        </is>
      </c>
      <c r="B22" s="7" t="inlineStr">
        <is>
          <t>Bad Debt - Rent</t>
        </is>
      </c>
      <c r="C22" s="3" t="n">
        <v>-4842.44</v>
      </c>
      <c r="D22" s="3" t="n">
        <v>-4842.44</v>
      </c>
      <c r="E22" s="3" t="n">
        <v>-4842.44</v>
      </c>
      <c r="F22" s="3" t="n">
        <v>-4842.44</v>
      </c>
      <c r="G22" s="3" t="n">
        <v>-4842.44</v>
      </c>
      <c r="H22" s="3" t="n">
        <v>-4842.44</v>
      </c>
      <c r="I22" s="3" t="n">
        <v>-4842.44</v>
      </c>
      <c r="J22" s="3" t="n">
        <v>-4842.44</v>
      </c>
      <c r="K22" s="3" t="n">
        <v>-4842.44</v>
      </c>
      <c r="L22" s="3" t="n">
        <v>-4842.44</v>
      </c>
      <c r="M22" s="3" t="n">
        <v>-4842.44</v>
      </c>
      <c r="N22" s="3" t="n">
        <v>-4842.44</v>
      </c>
      <c r="O22" s="3">
        <f>SUM(C22:N22)</f>
        <v/>
      </c>
      <c r="P22" t="inlineStr"/>
    </row>
    <row r="23">
      <c r="A23" t="inlineStr">
        <is>
          <t>4251-0000</t>
        </is>
      </c>
      <c r="B23" s="7" t="inlineStr">
        <is>
          <t>Bad Debt - Rent Recoveries</t>
        </is>
      </c>
      <c r="C23" s="3" t="n">
        <v>96.84999999999999</v>
      </c>
      <c r="D23" s="3" t="n">
        <v>96.84999999999999</v>
      </c>
      <c r="E23" s="3" t="n">
        <v>96.84999999999999</v>
      </c>
      <c r="F23" s="3" t="n">
        <v>96.84999999999999</v>
      </c>
      <c r="G23" s="3" t="n">
        <v>96.84999999999999</v>
      </c>
      <c r="H23" s="3" t="n">
        <v>96.84999999999999</v>
      </c>
      <c r="I23" s="3" t="n">
        <v>96.84999999999999</v>
      </c>
      <c r="J23" s="3" t="n">
        <v>96.84999999999999</v>
      </c>
      <c r="K23" s="3" t="n">
        <v>96.84999999999999</v>
      </c>
      <c r="L23" s="3" t="n">
        <v>96.84999999999999</v>
      </c>
      <c r="M23" s="3" t="n">
        <v>96.84999999999999</v>
      </c>
      <c r="N23" s="3" t="n">
        <v>96.84999999999999</v>
      </c>
      <c r="O23" s="3">
        <f>SUM(C23:N23)</f>
        <v/>
      </c>
      <c r="P23" t="inlineStr"/>
    </row>
    <row r="24">
      <c r="B24" s="8" t="inlineStr">
        <is>
          <t>Subtotal</t>
        </is>
      </c>
      <c r="C24" s="9">
        <f>SUM(C22:C23)</f>
        <v/>
      </c>
      <c r="D24" s="9">
        <f>SUM(D22:D23)</f>
        <v/>
      </c>
      <c r="E24" s="9">
        <f>SUM(E22:E23)</f>
        <v/>
      </c>
      <c r="F24" s="9">
        <f>SUM(F22:F23)</f>
        <v/>
      </c>
      <c r="G24" s="9">
        <f>SUM(G22:G23)</f>
        <v/>
      </c>
      <c r="H24" s="9">
        <f>SUM(H22:H23)</f>
        <v/>
      </c>
      <c r="I24" s="9">
        <f>SUM(I22:I23)</f>
        <v/>
      </c>
      <c r="J24" s="9">
        <f>SUM(J22:J23)</f>
        <v/>
      </c>
      <c r="K24" s="9">
        <f>SUM(K22:K23)</f>
        <v/>
      </c>
      <c r="L24" s="9">
        <f>SUM(L22:L23)</f>
        <v/>
      </c>
      <c r="M24" s="9">
        <f>SUM(M22:M23)</f>
        <v/>
      </c>
      <c r="N24" s="9">
        <f>SUM(N22:N23)</f>
        <v/>
      </c>
      <c r="O24" s="9">
        <f>SUM(C24:N24)</f>
        <v/>
      </c>
    </row>
    <row r="26">
      <c r="B26" s="6" t="inlineStr">
        <is>
          <t>CURRENT RESIDENT CHARGES</t>
        </is>
      </c>
    </row>
    <row r="27">
      <c r="A27" t="inlineStr">
        <is>
          <t>4300-0202</t>
        </is>
      </c>
      <c r="B27" s="7" t="inlineStr">
        <is>
          <t>Late Fees</t>
        </is>
      </c>
      <c r="C27" s="3" t="n">
        <v>3304.42</v>
      </c>
      <c r="D27" s="3" t="n">
        <v>2481.86</v>
      </c>
      <c r="E27" s="3" t="n">
        <v>2278.02</v>
      </c>
      <c r="F27" s="3" t="n">
        <v>3240.61</v>
      </c>
      <c r="G27" s="3" t="n">
        <v>2704.7</v>
      </c>
      <c r="H27" s="3" t="n">
        <v>1323.8</v>
      </c>
      <c r="I27" s="3" t="n">
        <v>1895.7</v>
      </c>
      <c r="J27" s="3" t="n">
        <v>2838.9</v>
      </c>
      <c r="K27" s="3" t="n">
        <v>2741.24</v>
      </c>
      <c r="L27" s="3" t="n">
        <v>2569</v>
      </c>
      <c r="M27" s="3" t="n">
        <v>2730.4</v>
      </c>
      <c r="N27" s="3" t="n">
        <v>1406.4</v>
      </c>
      <c r="O27" s="3">
        <f>SUM(C27:N27)</f>
        <v/>
      </c>
      <c r="P27" t="inlineStr">
        <is>
          <t>T12 reflects $2500/mo [Alexis Garcia, 11/6/24]</t>
        </is>
      </c>
    </row>
    <row r="28">
      <c r="B28" s="8" t="inlineStr">
        <is>
          <t>Subtotal</t>
        </is>
      </c>
      <c r="C28" s="9">
        <f>SUM(C27:C27)</f>
        <v/>
      </c>
      <c r="D28" s="9">
        <f>SUM(D27:D27)</f>
        <v/>
      </c>
      <c r="E28" s="9">
        <f>SUM(E27:E27)</f>
        <v/>
      </c>
      <c r="F28" s="9">
        <f>SUM(F27:F27)</f>
        <v/>
      </c>
      <c r="G28" s="9">
        <f>SUM(G27:G27)</f>
        <v/>
      </c>
      <c r="H28" s="9">
        <f>SUM(H27:H27)</f>
        <v/>
      </c>
      <c r="I28" s="9">
        <f>SUM(I27:I27)</f>
        <v/>
      </c>
      <c r="J28" s="9">
        <f>SUM(J27:J27)</f>
        <v/>
      </c>
      <c r="K28" s="9">
        <f>SUM(K27:K27)</f>
        <v/>
      </c>
      <c r="L28" s="9">
        <f>SUM(L27:L27)</f>
        <v/>
      </c>
      <c r="M28" s="9">
        <f>SUM(M27:M27)</f>
        <v/>
      </c>
      <c r="N28" s="9">
        <f>SUM(N27:N27)</f>
        <v/>
      </c>
      <c r="O28" s="9">
        <f>SUM(C28:N28)</f>
        <v/>
      </c>
    </row>
    <row r="30">
      <c r="B30" s="5" t="inlineStr">
        <is>
          <t>Total Rental Income</t>
        </is>
      </c>
      <c r="C30" s="10">
        <f>C14+C19+C24+C28</f>
        <v/>
      </c>
      <c r="D30" s="10">
        <f>D14+D19+D24+D28</f>
        <v/>
      </c>
      <c r="E30" s="10">
        <f>E14+E19+E24+E28</f>
        <v/>
      </c>
      <c r="F30" s="10">
        <f>F14+F19+F24+F28</f>
        <v/>
      </c>
      <c r="G30" s="10">
        <f>G14+G19+G24+G28</f>
        <v/>
      </c>
      <c r="H30" s="10">
        <f>H14+H19+H24+H28</f>
        <v/>
      </c>
      <c r="I30" s="10">
        <f>I14+I19+I24+I28</f>
        <v/>
      </c>
      <c r="J30" s="10">
        <f>J14+J19+J24+J28</f>
        <v/>
      </c>
      <c r="K30" s="10">
        <f>K14+K19+K24+K28</f>
        <v/>
      </c>
      <c r="L30" s="10">
        <f>L14+L19+L24+L28</f>
        <v/>
      </c>
      <c r="M30" s="10">
        <f>M14+M19+M24+M28</f>
        <v/>
      </c>
      <c r="N30" s="10">
        <f>N14+N19+N24+N28</f>
        <v/>
      </c>
      <c r="O30" s="10">
        <f>SUM(C30:N30)</f>
        <v/>
      </c>
    </row>
    <row r="32">
      <c r="B32" s="5" t="inlineStr">
        <is>
          <t>OTHER INCOME</t>
        </is>
      </c>
    </row>
    <row r="33">
      <c r="B33" s="6" t="inlineStr">
        <is>
          <t>MOVE-IN CHARGES</t>
        </is>
      </c>
    </row>
    <row r="34">
      <c r="A34" t="inlineStr">
        <is>
          <t>4300-0102</t>
        </is>
      </c>
      <c r="B34" s="7" t="inlineStr">
        <is>
          <t>Application Fees</t>
        </is>
      </c>
      <c r="C34" s="3" t="n">
        <v>415.42</v>
      </c>
      <c r="D34" s="3" t="n">
        <v>101.93</v>
      </c>
      <c r="E34" s="3" t="n">
        <v>-50.5</v>
      </c>
      <c r="F34" s="3" t="n">
        <v>107</v>
      </c>
      <c r="G34" s="3" t="n">
        <v>80.25</v>
      </c>
      <c r="H34" s="3" t="n">
        <v>107</v>
      </c>
      <c r="I34" s="3" t="n">
        <v>0</v>
      </c>
      <c r="J34" s="3" t="n">
        <v>107</v>
      </c>
      <c r="K34" s="3" t="n">
        <v>53.5</v>
      </c>
      <c r="L34" s="3" t="n">
        <v>80.25</v>
      </c>
      <c r="M34" s="3" t="n">
        <v>53.5</v>
      </c>
      <c r="N34" s="3" t="n">
        <v>4171</v>
      </c>
      <c r="O34" s="3">
        <f>SUM(C34:N34)</f>
        <v/>
      </c>
      <c r="P34" t="inlineStr">
        <is>
          <t>T12 reflects $998 YTD [Alexis Garcia, 11/6/24]</t>
        </is>
      </c>
    </row>
    <row r="35">
      <c r="B35" s="8" t="inlineStr">
        <is>
          <t>Subtotal</t>
        </is>
      </c>
      <c r="C35" s="9">
        <f>SUM(C34:C34)</f>
        <v/>
      </c>
      <c r="D35" s="9">
        <f>SUM(D34:D34)</f>
        <v/>
      </c>
      <c r="E35" s="9">
        <f>SUM(E34:E34)</f>
        <v/>
      </c>
      <c r="F35" s="9">
        <f>SUM(F34:F34)</f>
        <v/>
      </c>
      <c r="G35" s="9">
        <f>SUM(G34:G34)</f>
        <v/>
      </c>
      <c r="H35" s="9">
        <f>SUM(H34:H34)</f>
        <v/>
      </c>
      <c r="I35" s="9">
        <f>SUM(I34:I34)</f>
        <v/>
      </c>
      <c r="J35" s="9">
        <f>SUM(J34:J34)</f>
        <v/>
      </c>
      <c r="K35" s="9">
        <f>SUM(K34:K34)</f>
        <v/>
      </c>
      <c r="L35" s="9">
        <f>SUM(L34:L34)</f>
        <v/>
      </c>
      <c r="M35" s="9">
        <f>SUM(M34:M34)</f>
        <v/>
      </c>
      <c r="N35" s="9">
        <f>SUM(N34:N34)</f>
        <v/>
      </c>
      <c r="O35" s="9">
        <f>SUM(C35:N35)</f>
        <v/>
      </c>
    </row>
    <row r="37">
      <c r="B37" s="6" t="inlineStr">
        <is>
          <t>MOVE-OUT CHARGES</t>
        </is>
      </c>
    </row>
    <row r="38">
      <c r="A38" t="inlineStr">
        <is>
          <t>4300-0301</t>
        </is>
      </c>
      <c r="B38" s="7" t="inlineStr">
        <is>
          <t>Bad Debt - Other [should be negative]</t>
        </is>
      </c>
      <c r="C38" s="3" t="n">
        <v>-1630.28</v>
      </c>
      <c r="D38" s="3" t="n">
        <v>-1630.28</v>
      </c>
      <c r="E38" s="3" t="n">
        <v>-1630.28</v>
      </c>
      <c r="F38" s="3" t="n">
        <v>-1630.28</v>
      </c>
      <c r="G38" s="3" t="n">
        <v>-1630.28</v>
      </c>
      <c r="H38" s="3" t="n">
        <v>-1630.28</v>
      </c>
      <c r="I38" s="3" t="n">
        <v>-1630.28</v>
      </c>
      <c r="J38" s="3" t="n">
        <v>-1630.28</v>
      </c>
      <c r="K38" s="3" t="n">
        <v>-1630.28</v>
      </c>
      <c r="L38" s="3" t="n">
        <v>-1630.28</v>
      </c>
      <c r="M38" s="3" t="n">
        <v>-1630.28</v>
      </c>
      <c r="N38" s="3" t="n">
        <v>-1630.28</v>
      </c>
      <c r="O38" s="3">
        <f>SUM(C38:N38)</f>
        <v/>
      </c>
      <c r="P38" t="inlineStr"/>
    </row>
    <row r="39">
      <c r="A39" t="inlineStr">
        <is>
          <t>4300-0307</t>
        </is>
      </c>
      <c r="B39" s="7" t="inlineStr">
        <is>
          <t>Eviction Reimbursement</t>
        </is>
      </c>
      <c r="C39" s="3" t="n">
        <v>0</v>
      </c>
      <c r="D39" s="3" t="n">
        <v>0</v>
      </c>
      <c r="E39" s="3" t="n">
        <v>0</v>
      </c>
      <c r="F39" s="3" t="n">
        <v>0</v>
      </c>
      <c r="G39" s="3" t="n">
        <v>0</v>
      </c>
      <c r="H39" s="3" t="n">
        <v>-441.27</v>
      </c>
      <c r="I39" s="3" t="n">
        <v>562.66</v>
      </c>
      <c r="J39" s="3" t="n">
        <v>0</v>
      </c>
      <c r="K39" s="3" t="n">
        <v>0</v>
      </c>
      <c r="L39" s="3" t="n">
        <v>0</v>
      </c>
      <c r="M39" s="3" t="n">
        <v>466.94</v>
      </c>
      <c r="N39" s="3" t="n">
        <v>0</v>
      </c>
      <c r="O39" s="3">
        <f>SUM(C39:N39)</f>
        <v/>
      </c>
      <c r="P39" t="inlineStr">
        <is>
          <t>Assume 3 evictions in 2025 with full legal fees at $650 each [Alexis Garcia, 11/8/24]</t>
        </is>
      </c>
    </row>
    <row r="40">
      <c r="A40" t="inlineStr">
        <is>
          <t>4300-0308</t>
        </is>
      </c>
      <c r="B40" s="7" t="inlineStr">
        <is>
          <t>Move-Out/Damaged Charges</t>
        </is>
      </c>
      <c r="C40" s="3" t="n">
        <v>306.16</v>
      </c>
      <c r="D40" s="3" t="n">
        <v>441.89</v>
      </c>
      <c r="E40" s="3" t="n">
        <v>225</v>
      </c>
      <c r="F40" s="3" t="n">
        <v>352</v>
      </c>
      <c r="G40" s="3" t="n">
        <v>211.13</v>
      </c>
      <c r="H40" s="3" t="n">
        <v>460.86</v>
      </c>
      <c r="I40" s="3" t="n">
        <v>-41.09</v>
      </c>
      <c r="J40" s="3" t="n">
        <v>760.2</v>
      </c>
      <c r="K40" s="3" t="n">
        <v>537.1</v>
      </c>
      <c r="L40" s="3" t="n">
        <v>363.87</v>
      </c>
      <c r="M40" s="3" t="n">
        <v>0</v>
      </c>
      <c r="N40" s="3" t="n">
        <v>848</v>
      </c>
      <c r="O40" s="3">
        <f>SUM(C40:N40)</f>
        <v/>
      </c>
      <c r="P40" t="inlineStr">
        <is>
          <t>Assume higher damage charges in line with assumed evictions [Alexis Garcia, 11/8/24]</t>
        </is>
      </c>
    </row>
    <row r="41">
      <c r="A41" t="inlineStr">
        <is>
          <t>4300-0309</t>
        </is>
      </c>
      <c r="B41" s="7" t="inlineStr">
        <is>
          <t>Termination/Cancellation Fees Income</t>
        </is>
      </c>
      <c r="C41" s="3" t="n">
        <v>0</v>
      </c>
      <c r="D41" s="3" t="n">
        <v>0</v>
      </c>
      <c r="E41" s="3" t="n">
        <v>100</v>
      </c>
      <c r="F41" s="3" t="n">
        <v>0</v>
      </c>
      <c r="G41" s="3" t="n">
        <v>0</v>
      </c>
      <c r="H41" s="3" t="n">
        <v>2117</v>
      </c>
      <c r="I41" s="3" t="n">
        <v>0</v>
      </c>
      <c r="J41" s="3" t="n">
        <v>114.26</v>
      </c>
      <c r="K41" s="3" t="n">
        <v>0</v>
      </c>
      <c r="L41" s="3" t="n">
        <v>858.5</v>
      </c>
      <c r="M41" s="3" t="n">
        <v>0</v>
      </c>
      <c r="N41" s="3" t="n">
        <v>0</v>
      </c>
      <c r="O41" s="3">
        <f>SUM(C41:N41)</f>
        <v/>
      </c>
      <c r="P41" t="inlineStr">
        <is>
          <t>Assume one term fee. T12 reflects $3337 YTD reletting fees [Alexis Garcia, 11/6/24]</t>
        </is>
      </c>
    </row>
    <row r="42">
      <c r="A42" t="inlineStr">
        <is>
          <t>4300-0311</t>
        </is>
      </c>
      <c r="B42" s="7" t="inlineStr">
        <is>
          <t>Utility Reimbursement Recovery (Upon Move Out)</t>
        </is>
      </c>
      <c r="C42" s="3" t="n">
        <v>0</v>
      </c>
      <c r="D42" s="3" t="n">
        <v>0</v>
      </c>
      <c r="E42" s="3" t="n">
        <v>0</v>
      </c>
      <c r="F42" s="3" t="n">
        <v>0</v>
      </c>
      <c r="G42" s="3" t="n">
        <v>0</v>
      </c>
      <c r="H42" s="3" t="n">
        <v>0</v>
      </c>
      <c r="I42" s="3" t="n">
        <v>0</v>
      </c>
      <c r="J42" s="3" t="n">
        <v>0</v>
      </c>
      <c r="K42" s="3" t="n">
        <v>0</v>
      </c>
      <c r="L42" s="3" t="n">
        <v>0</v>
      </c>
      <c r="M42" s="3" t="n">
        <v>0</v>
      </c>
      <c r="N42" s="3" t="n">
        <v>0</v>
      </c>
      <c r="O42" s="3">
        <f>SUM(C42:N42)</f>
        <v/>
      </c>
      <c r="P42" t="inlineStr"/>
    </row>
    <row r="43">
      <c r="B43" s="8" t="inlineStr">
        <is>
          <t>Subtotal</t>
        </is>
      </c>
      <c r="C43" s="9">
        <f>SUM(C38:C42)</f>
        <v/>
      </c>
      <c r="D43" s="9">
        <f>SUM(D38:D42)</f>
        <v/>
      </c>
      <c r="E43" s="9">
        <f>SUM(E38:E42)</f>
        <v/>
      </c>
      <c r="F43" s="9">
        <f>SUM(F38:F42)</f>
        <v/>
      </c>
      <c r="G43" s="9">
        <f>SUM(G38:G42)</f>
        <v/>
      </c>
      <c r="H43" s="9">
        <f>SUM(H38:H42)</f>
        <v/>
      </c>
      <c r="I43" s="9">
        <f>SUM(I38:I42)</f>
        <v/>
      </c>
      <c r="J43" s="9">
        <f>SUM(J38:J42)</f>
        <v/>
      </c>
      <c r="K43" s="9">
        <f>SUM(K38:K42)</f>
        <v/>
      </c>
      <c r="L43" s="9">
        <f>SUM(L38:L42)</f>
        <v/>
      </c>
      <c r="M43" s="9">
        <f>SUM(M38:M42)</f>
        <v/>
      </c>
      <c r="N43" s="9">
        <f>SUM(N38:N42)</f>
        <v/>
      </c>
      <c r="O43" s="9">
        <f>SUM(C43:N43)</f>
        <v/>
      </c>
    </row>
    <row r="45">
      <c r="B45" s="6" t="inlineStr">
        <is>
          <t>UTILITY INCOME</t>
        </is>
      </c>
    </row>
    <row r="46">
      <c r="A46" t="inlineStr">
        <is>
          <t>4300-0512</t>
        </is>
      </c>
      <c r="B46" s="7" t="inlineStr">
        <is>
          <t>Income - Utility: Water/Sewer</t>
        </is>
      </c>
      <c r="C46" s="3" t="n">
        <v>1019.12</v>
      </c>
      <c r="D46" s="3" t="n">
        <v>977.99</v>
      </c>
      <c r="E46" s="3" t="n">
        <v>806.4</v>
      </c>
      <c r="F46" s="3" t="n">
        <v>697.42</v>
      </c>
      <c r="G46" s="3" t="n">
        <v>553.24</v>
      </c>
      <c r="H46" s="3" t="n">
        <v>303.71</v>
      </c>
      <c r="I46" s="3" t="n">
        <v>280.21</v>
      </c>
      <c r="J46" s="3" t="n">
        <v>321.76</v>
      </c>
      <c r="K46" s="3" t="n">
        <v>213.83</v>
      </c>
      <c r="L46" s="3" t="n">
        <v>92.93000000000001</v>
      </c>
      <c r="M46" s="3" t="n">
        <v>70.75</v>
      </c>
      <c r="N46" s="3" t="n">
        <v>70.75</v>
      </c>
      <c r="O46" s="3">
        <f>SUM(C46:N46)</f>
        <v/>
      </c>
      <c r="P46" t="inlineStr"/>
    </row>
    <row r="47">
      <c r="B47" s="8" t="inlineStr">
        <is>
          <t>Subtotal</t>
        </is>
      </c>
      <c r="C47" s="9">
        <f>SUM(C46:C46)</f>
        <v/>
      </c>
      <c r="D47" s="9">
        <f>SUM(D46:D46)</f>
        <v/>
      </c>
      <c r="E47" s="9">
        <f>SUM(E46:E46)</f>
        <v/>
      </c>
      <c r="F47" s="9">
        <f>SUM(F46:F46)</f>
        <v/>
      </c>
      <c r="G47" s="9">
        <f>SUM(G46:G46)</f>
        <v/>
      </c>
      <c r="H47" s="9">
        <f>SUM(H46:H46)</f>
        <v/>
      </c>
      <c r="I47" s="9">
        <f>SUM(I46:I46)</f>
        <v/>
      </c>
      <c r="J47" s="9">
        <f>SUM(J46:J46)</f>
        <v/>
      </c>
      <c r="K47" s="9">
        <f>SUM(K46:K46)</f>
        <v/>
      </c>
      <c r="L47" s="9">
        <f>SUM(L46:L46)</f>
        <v/>
      </c>
      <c r="M47" s="9">
        <f>SUM(M46:M46)</f>
        <v/>
      </c>
      <c r="N47" s="9">
        <f>SUM(N46:N46)</f>
        <v/>
      </c>
      <c r="O47" s="9">
        <f>SUM(C47:N47)</f>
        <v/>
      </c>
    </row>
    <row r="49">
      <c r="B49" s="6" t="inlineStr">
        <is>
          <t>AMENITY INCOME</t>
        </is>
      </c>
    </row>
    <row r="50">
      <c r="A50" t="inlineStr">
        <is>
          <t>4300-0604</t>
        </is>
      </c>
      <c r="B50" s="7" t="inlineStr">
        <is>
          <t>Amenity Fee</t>
        </is>
      </c>
      <c r="C50" s="3" t="n">
        <v>0</v>
      </c>
      <c r="D50" s="3" t="n">
        <v>0</v>
      </c>
      <c r="E50" s="3" t="n">
        <v>0</v>
      </c>
      <c r="F50" s="3" t="n">
        <v>8.949999999999999</v>
      </c>
      <c r="G50" s="3" t="n">
        <v>0</v>
      </c>
      <c r="H50" s="3" t="n">
        <v>-8.949999999999999</v>
      </c>
      <c r="I50" s="3" t="n">
        <v>0</v>
      </c>
      <c r="J50" s="3" t="n">
        <v>0</v>
      </c>
      <c r="K50" s="3" t="n">
        <v>17.9</v>
      </c>
      <c r="L50" s="3" t="n">
        <v>8.949999999999999</v>
      </c>
      <c r="M50" s="3" t="n">
        <v>0</v>
      </c>
      <c r="N50" s="3" t="n">
        <v>0</v>
      </c>
      <c r="O50" s="3">
        <f>SUM(C50:N50)</f>
        <v/>
      </c>
      <c r="P50" t="inlineStr"/>
    </row>
    <row r="51">
      <c r="A51" t="inlineStr">
        <is>
          <t>4300-0606</t>
        </is>
      </c>
      <c r="B51" s="7" t="inlineStr">
        <is>
          <t>Pet Fee - Non Refundable</t>
        </is>
      </c>
      <c r="C51" s="3" t="n">
        <v>0</v>
      </c>
      <c r="D51" s="3" t="n">
        <v>0</v>
      </c>
      <c r="E51" s="3" t="n">
        <v>0</v>
      </c>
      <c r="F51" s="3" t="n">
        <v>0</v>
      </c>
      <c r="G51" s="3" t="n">
        <v>0</v>
      </c>
      <c r="H51" s="3" t="n">
        <v>-440</v>
      </c>
      <c r="I51" s="3" t="n">
        <v>0</v>
      </c>
      <c r="J51" s="3" t="n">
        <v>0</v>
      </c>
      <c r="K51" s="3" t="n">
        <v>0</v>
      </c>
      <c r="L51" s="3" t="n">
        <v>0</v>
      </c>
      <c r="M51" s="3" t="n">
        <v>0</v>
      </c>
      <c r="N51" s="3" t="n">
        <v>0</v>
      </c>
      <c r="O51" s="3">
        <f>SUM(C51:N51)</f>
        <v/>
      </c>
      <c r="P51" t="inlineStr"/>
    </row>
    <row r="52">
      <c r="A52" t="inlineStr">
        <is>
          <t>4300-0607</t>
        </is>
      </c>
      <c r="B52" s="7" t="inlineStr">
        <is>
          <t>Pet Rent</t>
        </is>
      </c>
      <c r="C52" s="3" t="n">
        <v>65</v>
      </c>
      <c r="D52" s="3" t="n">
        <v>65</v>
      </c>
      <c r="E52" s="3" t="n">
        <v>65</v>
      </c>
      <c r="F52" s="3" t="n">
        <v>50</v>
      </c>
      <c r="G52" s="3" t="n">
        <v>50</v>
      </c>
      <c r="H52" s="3" t="n">
        <v>-205</v>
      </c>
      <c r="I52" s="3" t="n">
        <v>-660</v>
      </c>
      <c r="J52" s="3" t="n">
        <v>45</v>
      </c>
      <c r="K52" s="3" t="n">
        <v>30</v>
      </c>
      <c r="L52" s="3" t="n">
        <v>30</v>
      </c>
      <c r="M52" s="3" t="n">
        <v>30</v>
      </c>
      <c r="N52" s="3" t="n">
        <v>30</v>
      </c>
      <c r="O52" s="3">
        <f>SUM(C52:N52)</f>
        <v/>
      </c>
      <c r="P52" t="inlineStr">
        <is>
          <t>T12 reflects $0 [Alexis Garcia, 11/6/24]</t>
        </is>
      </c>
    </row>
    <row r="53">
      <c r="A53" t="inlineStr">
        <is>
          <t>4300-0611</t>
        </is>
      </c>
      <c r="B53" s="7" t="inlineStr">
        <is>
          <t>Storage Rental</t>
        </is>
      </c>
      <c r="C53" s="3" t="n">
        <v>475</v>
      </c>
      <c r="D53" s="3" t="n">
        <v>475</v>
      </c>
      <c r="E53" s="3" t="n">
        <v>475</v>
      </c>
      <c r="F53" s="3" t="n">
        <v>475</v>
      </c>
      <c r="G53" s="3" t="n">
        <v>575</v>
      </c>
      <c r="H53" s="3" t="n">
        <v>375</v>
      </c>
      <c r="I53" s="3" t="n">
        <v>375</v>
      </c>
      <c r="J53" s="3" t="n">
        <v>325</v>
      </c>
      <c r="K53" s="3" t="n">
        <v>375</v>
      </c>
      <c r="L53" s="3" t="n">
        <v>425</v>
      </c>
      <c r="M53" s="3" t="n">
        <v>425</v>
      </c>
      <c r="N53" s="3" t="n">
        <v>375</v>
      </c>
      <c r="O53" s="3">
        <f>SUM(C53:N53)</f>
        <v/>
      </c>
      <c r="P53" t="inlineStr">
        <is>
          <t>T12 reflects monthly avg of $459.  7 storages rented from $25-100. Assume this will increase with new move ins in 2025 [Alexis Garcia, 11/6/24]</t>
        </is>
      </c>
    </row>
    <row r="54">
      <c r="B54" s="8" t="inlineStr">
        <is>
          <t>Subtotal</t>
        </is>
      </c>
      <c r="C54" s="9">
        <f>SUM(C50:C53)</f>
        <v/>
      </c>
      <c r="D54" s="9">
        <f>SUM(D50:D53)</f>
        <v/>
      </c>
      <c r="E54" s="9">
        <f>SUM(E50:E53)</f>
        <v/>
      </c>
      <c r="F54" s="9">
        <f>SUM(F50:F53)</f>
        <v/>
      </c>
      <c r="G54" s="9">
        <f>SUM(G50:G53)</f>
        <v/>
      </c>
      <c r="H54" s="9">
        <f>SUM(H50:H53)</f>
        <v/>
      </c>
      <c r="I54" s="9">
        <f>SUM(I50:I53)</f>
        <v/>
      </c>
      <c r="J54" s="9">
        <f>SUM(J50:J53)</f>
        <v/>
      </c>
      <c r="K54" s="9">
        <f>SUM(K50:K53)</f>
        <v/>
      </c>
      <c r="L54" s="9">
        <f>SUM(L50:L53)</f>
        <v/>
      </c>
      <c r="M54" s="9">
        <f>SUM(M50:M53)</f>
        <v/>
      </c>
      <c r="N54" s="9">
        <f>SUM(N50:N53)</f>
        <v/>
      </c>
      <c r="O54" s="9">
        <f>SUM(C54:N54)</f>
        <v/>
      </c>
    </row>
    <row r="56">
      <c r="B56" s="6" t="inlineStr">
        <is>
          <t>CONTRACT INCOME</t>
        </is>
      </c>
    </row>
    <row r="57">
      <c r="A57" t="inlineStr">
        <is>
          <t>4300-0801</t>
        </is>
      </c>
      <c r="B57" s="7" t="inlineStr">
        <is>
          <t>Cable/Internet Income</t>
        </is>
      </c>
      <c r="C57" s="3" t="n">
        <v>635.88</v>
      </c>
      <c r="D57" s="3" t="n">
        <v>650.64</v>
      </c>
      <c r="E57" s="3" t="n">
        <v>652.2</v>
      </c>
      <c r="F57" s="3" t="n">
        <v>652.2</v>
      </c>
      <c r="G57" s="3" t="n">
        <v>-1304.4</v>
      </c>
      <c r="H57" s="3" t="n">
        <v>0</v>
      </c>
      <c r="I57" s="3" t="n">
        <v>0</v>
      </c>
      <c r="J57" s="3" t="n">
        <v>1968.51</v>
      </c>
      <c r="K57" s="3" t="n">
        <v>647.61</v>
      </c>
      <c r="L57" s="3" t="n">
        <v>662.53</v>
      </c>
      <c r="M57" s="3" t="n">
        <v>634.52</v>
      </c>
      <c r="N57" s="3" t="n">
        <v>672.6900000000001</v>
      </c>
      <c r="O57" s="3">
        <f>SUM(C57:N57)</f>
        <v/>
      </c>
      <c r="P57" t="inlineStr">
        <is>
          <t>T12 reflects $5177 YTD or $431/month [Alexis Garcia, 11/8/24]</t>
        </is>
      </c>
    </row>
    <row r="58">
      <c r="B58" s="8" t="inlineStr">
        <is>
          <t>Subtotal</t>
        </is>
      </c>
      <c r="C58" s="9">
        <f>SUM(C57:C57)</f>
        <v/>
      </c>
      <c r="D58" s="9">
        <f>SUM(D57:D57)</f>
        <v/>
      </c>
      <c r="E58" s="9">
        <f>SUM(E57:E57)</f>
        <v/>
      </c>
      <c r="F58" s="9">
        <f>SUM(F57:F57)</f>
        <v/>
      </c>
      <c r="G58" s="9">
        <f>SUM(G57:G57)</f>
        <v/>
      </c>
      <c r="H58" s="9">
        <f>SUM(H57:H57)</f>
        <v/>
      </c>
      <c r="I58" s="9">
        <f>SUM(I57:I57)</f>
        <v/>
      </c>
      <c r="J58" s="9">
        <f>SUM(J57:J57)</f>
        <v/>
      </c>
      <c r="K58" s="9">
        <f>SUM(K57:K57)</f>
        <v/>
      </c>
      <c r="L58" s="9">
        <f>SUM(L57:L57)</f>
        <v/>
      </c>
      <c r="M58" s="9">
        <f>SUM(M57:M57)</f>
        <v/>
      </c>
      <c r="N58" s="9">
        <f>SUM(N57:N57)</f>
        <v/>
      </c>
      <c r="O58" s="9">
        <f>SUM(C58:N58)</f>
        <v/>
      </c>
    </row>
    <row r="60">
      <c r="B60" s="6" t="inlineStr">
        <is>
          <t>OTHER MISCELLANEOUS INCOME</t>
        </is>
      </c>
    </row>
    <row r="61">
      <c r="A61" t="inlineStr">
        <is>
          <t>4300-0903</t>
        </is>
      </c>
      <c r="B61" s="7" t="inlineStr">
        <is>
          <t>Miscellaneous Income</t>
        </is>
      </c>
      <c r="C61" s="3" t="n">
        <v>0</v>
      </c>
      <c r="D61" s="3" t="n">
        <v>0</v>
      </c>
      <c r="E61" s="3" t="n">
        <v>0</v>
      </c>
      <c r="F61" s="3" t="n">
        <v>0</v>
      </c>
      <c r="G61" s="3" t="n">
        <v>0</v>
      </c>
      <c r="H61" s="3" t="n">
        <v>0</v>
      </c>
      <c r="I61" s="3" t="n">
        <v>0</v>
      </c>
      <c r="J61" s="3" t="n">
        <v>0</v>
      </c>
      <c r="K61" s="3" t="n">
        <v>0</v>
      </c>
      <c r="L61" s="3" t="n">
        <v>2</v>
      </c>
      <c r="M61" s="3" t="n">
        <v>16</v>
      </c>
      <c r="N61" s="3" t="n">
        <v>0</v>
      </c>
      <c r="O61" s="3">
        <f>SUM(C61:N61)</f>
        <v/>
      </c>
      <c r="P61" t="inlineStr">
        <is>
          <t>2024 actuals are reflecting water reimbursement service fees.  Assume this will be moved to utility income reimbursement GL [Alexis Garcia, 11/6/24]</t>
        </is>
      </c>
    </row>
    <row r="62">
      <c r="A62" t="inlineStr">
        <is>
          <t>4300-0907</t>
        </is>
      </c>
      <c r="B62" s="7" t="inlineStr">
        <is>
          <t>Key/Lock Income</t>
        </is>
      </c>
      <c r="C62" s="3" t="n">
        <v>25</v>
      </c>
      <c r="D62" s="3" t="n">
        <v>50</v>
      </c>
      <c r="E62" s="3" t="n">
        <v>0</v>
      </c>
      <c r="F62" s="3" t="n">
        <v>0</v>
      </c>
      <c r="G62" s="3" t="n">
        <v>50</v>
      </c>
      <c r="H62" s="3" t="n">
        <v>0</v>
      </c>
      <c r="I62" s="3" t="n">
        <v>150</v>
      </c>
      <c r="J62" s="3" t="n">
        <v>0</v>
      </c>
      <c r="K62" s="3" t="n">
        <v>0</v>
      </c>
      <c r="L62" s="3" t="n">
        <v>0</v>
      </c>
      <c r="M62" s="3" t="n">
        <v>0</v>
      </c>
      <c r="N62" s="3" t="n">
        <v>0</v>
      </c>
      <c r="O62" s="3">
        <f>SUM(C62:N62)</f>
        <v/>
      </c>
      <c r="P62" t="inlineStr">
        <is>
          <t>T12 avg $22/mo [Alexis Garcia, 11/6/24]</t>
        </is>
      </c>
    </row>
    <row r="63">
      <c r="B63" s="8" t="inlineStr">
        <is>
          <t>Subtotal</t>
        </is>
      </c>
      <c r="C63" s="9">
        <f>SUM(C61:C62)</f>
        <v/>
      </c>
      <c r="D63" s="9">
        <f>SUM(D61:D62)</f>
        <v/>
      </c>
      <c r="E63" s="9">
        <f>SUM(E61:E62)</f>
        <v/>
      </c>
      <c r="F63" s="9">
        <f>SUM(F61:F62)</f>
        <v/>
      </c>
      <c r="G63" s="9">
        <f>SUM(G61:G62)</f>
        <v/>
      </c>
      <c r="H63" s="9">
        <f>SUM(H61:H62)</f>
        <v/>
      </c>
      <c r="I63" s="9">
        <f>SUM(I61:I62)</f>
        <v/>
      </c>
      <c r="J63" s="9">
        <f>SUM(J61:J62)</f>
        <v/>
      </c>
      <c r="K63" s="9">
        <f>SUM(K61:K62)</f>
        <v/>
      </c>
      <c r="L63" s="9">
        <f>SUM(L61:L62)</f>
        <v/>
      </c>
      <c r="M63" s="9">
        <f>SUM(M61:M62)</f>
        <v/>
      </c>
      <c r="N63" s="9">
        <f>SUM(N61:N62)</f>
        <v/>
      </c>
      <c r="O63" s="9">
        <f>SUM(C63:N63)</f>
        <v/>
      </c>
    </row>
    <row r="65">
      <c r="B65" s="5" t="inlineStr">
        <is>
          <t>Total Other Income</t>
        </is>
      </c>
      <c r="C65" s="10">
        <f>C35+C43+C47+C54+C58+C63</f>
        <v/>
      </c>
      <c r="D65" s="10">
        <f>D35+D43+D47+D54+D58+D63</f>
        <v/>
      </c>
      <c r="E65" s="10">
        <f>E35+E43+E47+E54+E58+E63</f>
        <v/>
      </c>
      <c r="F65" s="10">
        <f>F35+F43+F47+F54+F58+F63</f>
        <v/>
      </c>
      <c r="G65" s="10">
        <f>G35+G43+G47+G54+G58+G63</f>
        <v/>
      </c>
      <c r="H65" s="10">
        <f>H35+H43+H47+H54+H58+H63</f>
        <v/>
      </c>
      <c r="I65" s="10">
        <f>I35+I43+I47+I54+I58+I63</f>
        <v/>
      </c>
      <c r="J65" s="10">
        <f>J35+J43+J47+J54+J58+J63</f>
        <v/>
      </c>
      <c r="K65" s="10">
        <f>K35+K43+K47+K54+K58+K63</f>
        <v/>
      </c>
      <c r="L65" s="10">
        <f>L35+L43+L47+L54+L58+L63</f>
        <v/>
      </c>
      <c r="M65" s="10">
        <f>M35+M43+M47+M54+M58+M63</f>
        <v/>
      </c>
      <c r="N65" s="10">
        <f>N35+N43+N47+N54+N58+N63</f>
        <v/>
      </c>
      <c r="O65" s="10">
        <f>SUM(C65:N65)</f>
        <v/>
      </c>
    </row>
    <row r="67">
      <c r="B67" s="5" t="inlineStr">
        <is>
          <t>PAYROLL</t>
        </is>
      </c>
    </row>
    <row r="68">
      <c r="B68" s="6" t="inlineStr">
        <is>
          <t>COMPENSATION EXPENSE - MAINTENANCE</t>
        </is>
      </c>
    </row>
    <row r="69">
      <c r="A69" t="inlineStr">
        <is>
          <t>5010-1000</t>
        </is>
      </c>
      <c r="B69" s="7" t="inlineStr">
        <is>
          <t>Salaries &amp; Wages - Maint</t>
        </is>
      </c>
      <c r="C69" s="3" t="n">
        <v>4290</v>
      </c>
      <c r="D69" s="3" t="n">
        <v>4932.99</v>
      </c>
      <c r="E69" s="3" t="n">
        <v>157.5</v>
      </c>
      <c r="F69" s="3" t="n">
        <v>2933.7</v>
      </c>
      <c r="G69" s="3" t="n">
        <v>6996.25</v>
      </c>
      <c r="H69" s="3" t="n">
        <v>4832.12</v>
      </c>
      <c r="I69" s="3" t="n">
        <v>4814</v>
      </c>
      <c r="J69" s="3" t="n">
        <v>7231.88</v>
      </c>
      <c r="K69" s="3" t="n">
        <v>5220</v>
      </c>
      <c r="L69" s="3" t="n">
        <v>4763.25</v>
      </c>
      <c r="M69" s="3" t="n">
        <v>3037.64</v>
      </c>
      <c r="N69" s="3" t="n">
        <v>3607.5</v>
      </c>
      <c r="O69" s="3">
        <f>SUM(C69:N69)</f>
        <v/>
      </c>
      <c r="P69" t="inlineStr">
        <is>
          <t>Boswell was short maintenance in 2024 showing variance in 2025 budget [Alexis Garcia, 12/4/24]</t>
        </is>
      </c>
    </row>
    <row r="70">
      <c r="A70" t="inlineStr">
        <is>
          <t>5010-3000</t>
        </is>
      </c>
      <c r="B70" s="7" t="inlineStr">
        <is>
          <t>Bonuses - Maint</t>
        </is>
      </c>
      <c r="C70" s="3" t="n">
        <v>0</v>
      </c>
      <c r="D70" s="3" t="n">
        <v>0</v>
      </c>
      <c r="E70" s="3" t="n">
        <v>0</v>
      </c>
      <c r="F70" s="3" t="n">
        <v>0</v>
      </c>
      <c r="G70" s="3" t="n">
        <v>0</v>
      </c>
      <c r="H70" s="3" t="n">
        <v>0</v>
      </c>
      <c r="I70" s="3" t="n">
        <v>0</v>
      </c>
      <c r="J70" s="3" t="n">
        <v>0</v>
      </c>
      <c r="K70" s="3" t="n">
        <v>0</v>
      </c>
      <c r="L70" s="3" t="n">
        <v>0</v>
      </c>
      <c r="M70" s="3" t="n">
        <v>0</v>
      </c>
      <c r="N70" s="3" t="n">
        <v>0</v>
      </c>
      <c r="O70" s="3">
        <f>SUM(C70:N70)</f>
        <v/>
      </c>
      <c r="P70" t="inlineStr">
        <is>
          <t>Assume 65% quarterly cap [Alexis Garcia, 11/11/24]</t>
        </is>
      </c>
    </row>
    <row r="71">
      <c r="A71" t="inlineStr">
        <is>
          <t>5010-4000</t>
        </is>
      </c>
      <c r="B71" s="7" t="inlineStr">
        <is>
          <t>Commissions - Maint</t>
        </is>
      </c>
      <c r="C71" s="3" t="n">
        <v>0</v>
      </c>
      <c r="D71" s="3" t="n">
        <v>0</v>
      </c>
      <c r="E71" s="3" t="n">
        <v>0</v>
      </c>
      <c r="F71" s="3" t="n">
        <v>0</v>
      </c>
      <c r="G71" s="3" t="n">
        <v>0</v>
      </c>
      <c r="H71" s="3" t="n">
        <v>0</v>
      </c>
      <c r="I71" s="3" t="n">
        <v>0</v>
      </c>
      <c r="J71" s="3" t="n">
        <v>0</v>
      </c>
      <c r="K71" s="3" t="n">
        <v>0</v>
      </c>
      <c r="L71" s="3" t="n">
        <v>0</v>
      </c>
      <c r="M71" s="3" t="n">
        <v>0</v>
      </c>
      <c r="N71" s="3" t="n">
        <v>0</v>
      </c>
      <c r="O71" s="3">
        <f>SUM(C71:N71)</f>
        <v/>
      </c>
      <c r="P71" t="inlineStr"/>
    </row>
    <row r="72">
      <c r="A72" t="inlineStr">
        <is>
          <t>5010-5000</t>
        </is>
      </c>
      <c r="B72" s="7" t="inlineStr">
        <is>
          <t>Overtime - Maint</t>
        </is>
      </c>
      <c r="C72" s="3" t="n">
        <v>0</v>
      </c>
      <c r="D72" s="3" t="n">
        <v>0</v>
      </c>
      <c r="E72" s="3" t="n">
        <v>0</v>
      </c>
      <c r="F72" s="3" t="n">
        <v>0</v>
      </c>
      <c r="G72" s="3" t="n">
        <v>0</v>
      </c>
      <c r="H72" s="3" t="n">
        <v>0</v>
      </c>
      <c r="I72" s="3" t="n">
        <v>0</v>
      </c>
      <c r="J72" s="3" t="n">
        <v>0</v>
      </c>
      <c r="K72" s="3" t="n">
        <v>0</v>
      </c>
      <c r="L72" s="3" t="n">
        <v>0</v>
      </c>
      <c r="M72" s="3" t="n">
        <v>0</v>
      </c>
      <c r="N72" s="3" t="n">
        <v>0</v>
      </c>
      <c r="O72" s="3">
        <f>SUM(C72:N72)</f>
        <v/>
      </c>
      <c r="P72" t="inlineStr"/>
    </row>
    <row r="73">
      <c r="B73" s="8" t="inlineStr">
        <is>
          <t>Subtotal</t>
        </is>
      </c>
      <c r="C73" s="9">
        <f>SUM(C69:C72)</f>
        <v/>
      </c>
      <c r="D73" s="9">
        <f>SUM(D69:D72)</f>
        <v/>
      </c>
      <c r="E73" s="9">
        <f>SUM(E69:E72)</f>
        <v/>
      </c>
      <c r="F73" s="9">
        <f>SUM(F69:F72)</f>
        <v/>
      </c>
      <c r="G73" s="9">
        <f>SUM(G69:G72)</f>
        <v/>
      </c>
      <c r="H73" s="9">
        <f>SUM(H69:H72)</f>
        <v/>
      </c>
      <c r="I73" s="9">
        <f>SUM(I69:I72)</f>
        <v/>
      </c>
      <c r="J73" s="9">
        <f>SUM(J69:J72)</f>
        <v/>
      </c>
      <c r="K73" s="9">
        <f>SUM(K69:K72)</f>
        <v/>
      </c>
      <c r="L73" s="9">
        <f>SUM(L69:L72)</f>
        <v/>
      </c>
      <c r="M73" s="9">
        <f>SUM(M69:M72)</f>
        <v/>
      </c>
      <c r="N73" s="9">
        <f>SUM(N69:N72)</f>
        <v/>
      </c>
      <c r="O73" s="9">
        <f>SUM(C73:N73)</f>
        <v/>
      </c>
    </row>
    <row r="75">
      <c r="B75" s="6" t="inlineStr">
        <is>
          <t>COMPENSATION EXPENSE - LEASING</t>
        </is>
      </c>
    </row>
    <row r="76">
      <c r="A76" t="inlineStr">
        <is>
          <t>5015-1000</t>
        </is>
      </c>
      <c r="B76" s="7" t="inlineStr">
        <is>
          <t>Salaries &amp; Wages - Leasing</t>
        </is>
      </c>
      <c r="C76" s="3" t="n">
        <v>7659.15</v>
      </c>
      <c r="D76" s="3" t="n">
        <v>7625.9</v>
      </c>
      <c r="E76" s="3" t="n">
        <v>11469.72</v>
      </c>
      <c r="F76" s="3" t="n">
        <v>8214.9</v>
      </c>
      <c r="G76" s="3" t="n">
        <v>7776.45</v>
      </c>
      <c r="H76" s="3" t="n">
        <v>7648.2</v>
      </c>
      <c r="I76" s="3" t="n">
        <v>7350.4</v>
      </c>
      <c r="J76" s="3" t="n">
        <v>11415.1</v>
      </c>
      <c r="K76" s="3" t="n">
        <v>8620.33</v>
      </c>
      <c r="L76" s="3" t="n">
        <v>11433.15</v>
      </c>
      <c r="M76" s="3" t="n">
        <v>8756.879999999999</v>
      </c>
      <c r="N76" s="3" t="n">
        <v>8239.719999999999</v>
      </c>
      <c r="O76" s="3">
        <f>SUM(C76:N76)</f>
        <v/>
      </c>
      <c r="P76" t="inlineStr"/>
    </row>
    <row r="77">
      <c r="A77" t="inlineStr">
        <is>
          <t>5015-3000</t>
        </is>
      </c>
      <c r="B77" s="7" t="inlineStr">
        <is>
          <t>Bonuses - Leasing</t>
        </is>
      </c>
      <c r="C77" s="3" t="n">
        <v>917.6</v>
      </c>
      <c r="D77" s="3" t="n">
        <v>934.6</v>
      </c>
      <c r="E77" s="3" t="n">
        <v>332.8</v>
      </c>
      <c r="F77" s="3" t="n">
        <v>332.8</v>
      </c>
      <c r="G77" s="3" t="n">
        <v>1284.6</v>
      </c>
      <c r="H77" s="3" t="n">
        <v>1650</v>
      </c>
      <c r="I77" s="3" t="n">
        <v>0</v>
      </c>
      <c r="J77" s="3" t="n">
        <v>2484.6</v>
      </c>
      <c r="K77" s="3" t="n">
        <v>1759.6</v>
      </c>
      <c r="L77" s="3" t="n">
        <v>1009.6</v>
      </c>
      <c r="M77" s="3" t="n">
        <v>2059.6</v>
      </c>
      <c r="N77" s="3" t="n">
        <v>1000</v>
      </c>
      <c r="O77" s="3">
        <f>SUM(C77:N77)</f>
        <v/>
      </c>
      <c r="P77" t="inlineStr">
        <is>
          <t>Assume 65% quarterly cap [Alexis Garcia, 11/11/24]</t>
        </is>
      </c>
    </row>
    <row r="78">
      <c r="A78" t="inlineStr">
        <is>
          <t>5015-4000</t>
        </is>
      </c>
      <c r="B78" s="7" t="inlineStr">
        <is>
          <t>Commissions - Leasing</t>
        </is>
      </c>
      <c r="C78" s="3" t="n">
        <v>0</v>
      </c>
      <c r="D78" s="3" t="n">
        <v>0</v>
      </c>
      <c r="E78" s="3" t="n">
        <v>0</v>
      </c>
      <c r="F78" s="3" t="n">
        <v>0</v>
      </c>
      <c r="G78" s="3" t="n">
        <v>0</v>
      </c>
      <c r="H78" s="3" t="n">
        <v>0</v>
      </c>
      <c r="I78" s="3" t="n">
        <v>0</v>
      </c>
      <c r="J78" s="3" t="n">
        <v>0</v>
      </c>
      <c r="K78" s="3" t="n">
        <v>0</v>
      </c>
      <c r="L78" s="3" t="n">
        <v>0</v>
      </c>
      <c r="M78" s="3" t="n">
        <v>0</v>
      </c>
      <c r="N78" s="3" t="n">
        <v>0</v>
      </c>
      <c r="O78" s="3">
        <f>SUM(C78:N78)</f>
        <v/>
      </c>
      <c r="P78" t="inlineStr"/>
    </row>
    <row r="79">
      <c r="B79" s="8" t="inlineStr">
        <is>
          <t>Subtotal</t>
        </is>
      </c>
      <c r="C79" s="9">
        <f>SUM(C76:C78)</f>
        <v/>
      </c>
      <c r="D79" s="9">
        <f>SUM(D76:D78)</f>
        <v/>
      </c>
      <c r="E79" s="9">
        <f>SUM(E76:E78)</f>
        <v/>
      </c>
      <c r="F79" s="9">
        <f>SUM(F76:F78)</f>
        <v/>
      </c>
      <c r="G79" s="9">
        <f>SUM(G76:G78)</f>
        <v/>
      </c>
      <c r="H79" s="9">
        <f>SUM(H76:H78)</f>
        <v/>
      </c>
      <c r="I79" s="9">
        <f>SUM(I76:I78)</f>
        <v/>
      </c>
      <c r="J79" s="9">
        <f>SUM(J76:J78)</f>
        <v/>
      </c>
      <c r="K79" s="9">
        <f>SUM(K76:K78)</f>
        <v/>
      </c>
      <c r="L79" s="9">
        <f>SUM(L76:L78)</f>
        <v/>
      </c>
      <c r="M79" s="9">
        <f>SUM(M76:M78)</f>
        <v/>
      </c>
      <c r="N79" s="9">
        <f>SUM(N76:N78)</f>
        <v/>
      </c>
      <c r="O79" s="9">
        <f>SUM(C79:N79)</f>
        <v/>
      </c>
    </row>
    <row r="81">
      <c r="B81" s="6" t="inlineStr">
        <is>
          <t>PAYROLL &amp; BENEFITS</t>
        </is>
      </c>
    </row>
    <row r="82">
      <c r="A82" t="inlineStr">
        <is>
          <t>5025-0000</t>
        </is>
      </c>
      <c r="B82" s="7" t="inlineStr">
        <is>
          <t>COMPENSATION EXPENSE</t>
        </is>
      </c>
      <c r="C82" s="3" t="n">
        <v>0</v>
      </c>
      <c r="D82" s="3" t="n">
        <v>0</v>
      </c>
      <c r="E82" s="3" t="n">
        <v>0</v>
      </c>
      <c r="F82" s="3" t="n">
        <v>0</v>
      </c>
      <c r="G82" s="3" t="n">
        <v>0</v>
      </c>
      <c r="H82" s="3" t="n">
        <v>0</v>
      </c>
      <c r="I82" s="3" t="n">
        <v>0</v>
      </c>
      <c r="J82" s="3" t="n">
        <v>0</v>
      </c>
      <c r="K82" s="3" t="n">
        <v>0</v>
      </c>
      <c r="L82" s="3" t="n">
        <v>0</v>
      </c>
      <c r="M82" s="3" t="n">
        <v>0</v>
      </c>
      <c r="N82" s="3" t="n">
        <v>0</v>
      </c>
      <c r="O82" s="3">
        <f>SUM(C82:N82)</f>
        <v/>
      </c>
      <c r="P82" t="inlineStr"/>
    </row>
    <row r="83">
      <c r="B83" s="8" t="inlineStr">
        <is>
          <t>Subtotal</t>
        </is>
      </c>
      <c r="C83" s="9">
        <f>SUM(C82:C82)</f>
        <v/>
      </c>
      <c r="D83" s="9">
        <f>SUM(D82:D82)</f>
        <v/>
      </c>
      <c r="E83" s="9">
        <f>SUM(E82:E82)</f>
        <v/>
      </c>
      <c r="F83" s="9">
        <f>SUM(F82:F82)</f>
        <v/>
      </c>
      <c r="G83" s="9">
        <f>SUM(G82:G82)</f>
        <v/>
      </c>
      <c r="H83" s="9">
        <f>SUM(H82:H82)</f>
        <v/>
      </c>
      <c r="I83" s="9">
        <f>SUM(I82:I82)</f>
        <v/>
      </c>
      <c r="J83" s="9">
        <f>SUM(J82:J82)</f>
        <v/>
      </c>
      <c r="K83" s="9">
        <f>SUM(K82:K82)</f>
        <v/>
      </c>
      <c r="L83" s="9">
        <f>SUM(L82:L82)</f>
        <v/>
      </c>
      <c r="M83" s="9">
        <f>SUM(M82:M82)</f>
        <v/>
      </c>
      <c r="N83" s="9">
        <f>SUM(N82:N82)</f>
        <v/>
      </c>
      <c r="O83" s="9">
        <f>SUM(C83:N83)</f>
        <v/>
      </c>
    </row>
    <row r="85">
      <c r="B85" s="6" t="inlineStr">
        <is>
          <t>OTHER PAYROLL RELATED COSTS</t>
        </is>
      </c>
    </row>
    <row r="86">
      <c r="A86" t="inlineStr">
        <is>
          <t>5035-0000</t>
        </is>
      </c>
      <c r="B86" s="7" t="inlineStr">
        <is>
          <t>Temporary Help</t>
        </is>
      </c>
      <c r="C86" s="3" t="n">
        <v>0</v>
      </c>
      <c r="D86" s="3" t="n">
        <v>0</v>
      </c>
      <c r="E86" s="3" t="n">
        <v>0</v>
      </c>
      <c r="F86" s="3" t="n">
        <v>0</v>
      </c>
      <c r="G86" s="3" t="n">
        <v>0</v>
      </c>
      <c r="H86" s="3" t="n">
        <v>0</v>
      </c>
      <c r="I86" s="3" t="n">
        <v>0</v>
      </c>
      <c r="J86" s="3" t="n">
        <v>5502.48</v>
      </c>
      <c r="K86" s="3" t="n">
        <v>0</v>
      </c>
      <c r="L86" s="3" t="n">
        <v>0</v>
      </c>
      <c r="M86" s="3" t="n">
        <v>830.5700000000001</v>
      </c>
      <c r="N86" s="3" t="n">
        <v>0</v>
      </c>
      <c r="O86" s="3">
        <f>SUM(C86:N86)</f>
        <v/>
      </c>
      <c r="P86" t="inlineStr">
        <is>
          <t>T12 reflects $30.5k [Alexis Garcia, 11/6/24]</t>
        </is>
      </c>
    </row>
    <row r="87">
      <c r="A87" t="inlineStr">
        <is>
          <t>5037-0000</t>
        </is>
      </c>
      <c r="B87" s="7" t="inlineStr">
        <is>
          <t>Payroll Processing Fees (Payroll Burden)</t>
        </is>
      </c>
      <c r="C87" s="3" t="n">
        <v>2924.01</v>
      </c>
      <c r="D87" s="3" t="n">
        <v>2805.49</v>
      </c>
      <c r="E87" s="3" t="n">
        <v>3914.35</v>
      </c>
      <c r="F87" s="3" t="n">
        <v>2806.41</v>
      </c>
      <c r="G87" s="3" t="n">
        <v>3861.43</v>
      </c>
      <c r="H87" s="3" t="n">
        <v>3415.28</v>
      </c>
      <c r="I87" s="3" t="n">
        <v>3028.68</v>
      </c>
      <c r="J87" s="3" t="n">
        <v>6451.77</v>
      </c>
      <c r="K87" s="3" t="n">
        <v>4709.15</v>
      </c>
      <c r="L87" s="3" t="n">
        <v>5306.06</v>
      </c>
      <c r="M87" s="3" t="n">
        <v>5514.6</v>
      </c>
      <c r="N87" s="3" t="n">
        <v>4111.11</v>
      </c>
      <c r="O87" s="3">
        <f>SUM(C87:N87)</f>
        <v/>
      </c>
      <c r="P87" t="inlineStr"/>
    </row>
    <row r="88">
      <c r="A88" t="inlineStr">
        <is>
          <t>5040-0000</t>
        </is>
      </c>
      <c r="B88" s="7" t="inlineStr">
        <is>
          <t>Payroll Allocation (Centralized Support)</t>
        </is>
      </c>
      <c r="C88" s="3" t="n">
        <v>0</v>
      </c>
      <c r="D88" s="3" t="n">
        <v>0</v>
      </c>
      <c r="E88" s="3" t="n">
        <v>0</v>
      </c>
      <c r="F88" s="3" t="n">
        <v>0</v>
      </c>
      <c r="G88" s="3" t="n">
        <v>0</v>
      </c>
      <c r="H88" s="3" t="n">
        <v>0</v>
      </c>
      <c r="I88" s="3" t="n">
        <v>0</v>
      </c>
      <c r="J88" s="3" t="n">
        <v>0</v>
      </c>
      <c r="K88" s="3" t="n">
        <v>0</v>
      </c>
      <c r="L88" s="3" t="n">
        <v>0</v>
      </c>
      <c r="M88" s="3" t="n">
        <v>0</v>
      </c>
      <c r="N88" s="3" t="n">
        <v>0</v>
      </c>
      <c r="O88" s="3">
        <f>SUM(C88:N88)</f>
        <v/>
      </c>
      <c r="P88" t="inlineStr">
        <is>
          <t>Assume $4.5/unit [Alexis Garcia, 11/6/24]</t>
        </is>
      </c>
    </row>
    <row r="89">
      <c r="A89" t="inlineStr">
        <is>
          <t>5050-0000</t>
        </is>
      </c>
      <c r="B89" s="7" t="inlineStr">
        <is>
          <t>Cell Phone Allowance</t>
        </is>
      </c>
      <c r="C89" s="3" t="n">
        <v>0</v>
      </c>
      <c r="D89" s="3" t="n">
        <v>0</v>
      </c>
      <c r="E89" s="3" t="n">
        <v>0</v>
      </c>
      <c r="F89" s="3" t="n">
        <v>0</v>
      </c>
      <c r="G89" s="3" t="n">
        <v>0</v>
      </c>
      <c r="H89" s="3" t="n">
        <v>0</v>
      </c>
      <c r="I89" s="3" t="n">
        <v>0</v>
      </c>
      <c r="J89" s="3" t="n">
        <v>0</v>
      </c>
      <c r="K89" s="3" t="n">
        <v>0</v>
      </c>
      <c r="L89" s="3" t="n">
        <v>0</v>
      </c>
      <c r="M89" s="3" t="n">
        <v>50</v>
      </c>
      <c r="N89" s="3" t="n">
        <v>50</v>
      </c>
      <c r="O89" s="3">
        <f>SUM(C89:N89)</f>
        <v/>
      </c>
      <c r="P89" t="inlineStr"/>
    </row>
    <row r="90">
      <c r="B90" s="8" t="inlineStr">
        <is>
          <t>Subtotal</t>
        </is>
      </c>
      <c r="C90" s="9">
        <f>SUM(C86:C89)</f>
        <v/>
      </c>
      <c r="D90" s="9">
        <f>SUM(D86:D89)</f>
        <v/>
      </c>
      <c r="E90" s="9">
        <f>SUM(E86:E89)</f>
        <v/>
      </c>
      <c r="F90" s="9">
        <f>SUM(F86:F89)</f>
        <v/>
      </c>
      <c r="G90" s="9">
        <f>SUM(G86:G89)</f>
        <v/>
      </c>
      <c r="H90" s="9">
        <f>SUM(H86:H89)</f>
        <v/>
      </c>
      <c r="I90" s="9">
        <f>SUM(I86:I89)</f>
        <v/>
      </c>
      <c r="J90" s="9">
        <f>SUM(J86:J89)</f>
        <v/>
      </c>
      <c r="K90" s="9">
        <f>SUM(K86:K89)</f>
        <v/>
      </c>
      <c r="L90" s="9">
        <f>SUM(L86:L89)</f>
        <v/>
      </c>
      <c r="M90" s="9">
        <f>SUM(M86:M89)</f>
        <v/>
      </c>
      <c r="N90" s="9">
        <f>SUM(N86:N89)</f>
        <v/>
      </c>
      <c r="O90" s="9">
        <f>SUM(C90:N90)</f>
        <v/>
      </c>
    </row>
    <row r="92">
      <c r="B92" s="5" t="inlineStr">
        <is>
          <t>Total Payroll</t>
        </is>
      </c>
      <c r="C92" s="10">
        <f>C73+C79+C83+C90</f>
        <v/>
      </c>
      <c r="D92" s="10">
        <f>D73+D79+D83+D90</f>
        <v/>
      </c>
      <c r="E92" s="10">
        <f>E73+E79+E83+E90</f>
        <v/>
      </c>
      <c r="F92" s="10">
        <f>F73+F79+F83+F90</f>
        <v/>
      </c>
      <c r="G92" s="10">
        <f>G73+G79+G83+G90</f>
        <v/>
      </c>
      <c r="H92" s="10">
        <f>H73+H79+H83+H90</f>
        <v/>
      </c>
      <c r="I92" s="10">
        <f>I73+I79+I83+I90</f>
        <v/>
      </c>
      <c r="J92" s="10">
        <f>J73+J79+J83+J90</f>
        <v/>
      </c>
      <c r="K92" s="10">
        <f>K73+K79+K83+K90</f>
        <v/>
      </c>
      <c r="L92" s="10">
        <f>L73+L79+L83+L90</f>
        <v/>
      </c>
      <c r="M92" s="10">
        <f>M73+M79+M83+M90</f>
        <v/>
      </c>
      <c r="N92" s="10">
        <f>N73+N79+N83+N90</f>
        <v/>
      </c>
      <c r="O92" s="10">
        <f>SUM(C92:N92)</f>
        <v/>
      </c>
    </row>
    <row r="94">
      <c r="B94" s="5" t="inlineStr">
        <is>
          <t>MAINTENANCE &amp; CONTRACTS</t>
        </is>
      </c>
    </row>
    <row r="95">
      <c r="B95" s="6" t="inlineStr">
        <is>
          <t>OTHER BUILDING REPAIRS &amp; MAINTEANCE</t>
        </is>
      </c>
    </row>
    <row r="96">
      <c r="A96" t="inlineStr">
        <is>
          <t>5151-0000</t>
        </is>
      </c>
      <c r="B96" s="7" t="inlineStr">
        <is>
          <t>Appliance Repairs</t>
        </is>
      </c>
      <c r="C96" s="3" t="n">
        <v>0</v>
      </c>
      <c r="D96" s="3" t="n">
        <v>0</v>
      </c>
      <c r="E96" s="3" t="n">
        <v>0</v>
      </c>
      <c r="F96" s="3" t="n">
        <v>0</v>
      </c>
      <c r="G96" s="3" t="n">
        <v>0</v>
      </c>
      <c r="H96" s="3" t="n">
        <v>0</v>
      </c>
      <c r="I96" s="3" t="n">
        <v>0</v>
      </c>
      <c r="J96" s="3" t="n">
        <v>0</v>
      </c>
      <c r="K96" s="3" t="n">
        <v>0</v>
      </c>
      <c r="L96" s="3" t="n">
        <v>0</v>
      </c>
      <c r="M96" s="3" t="n">
        <v>0</v>
      </c>
      <c r="N96" s="3" t="n">
        <v>0</v>
      </c>
      <c r="O96" s="3">
        <f>SUM(C96:N96)</f>
        <v/>
      </c>
      <c r="P96" t="inlineStr">
        <is>
          <t>T12 avg $258/mo [Alexis Garcia, 11/8/24]</t>
        </is>
      </c>
    </row>
    <row r="97">
      <c r="A97" t="inlineStr">
        <is>
          <t>5155-0000</t>
        </is>
      </c>
      <c r="B97" s="7" t="inlineStr">
        <is>
          <t>Door/Lock/Key</t>
        </is>
      </c>
      <c r="C97" s="3" t="n">
        <v>0</v>
      </c>
      <c r="D97" s="3" t="n">
        <v>0</v>
      </c>
      <c r="E97" s="3" t="n">
        <v>0</v>
      </c>
      <c r="F97" s="3" t="n">
        <v>0</v>
      </c>
      <c r="G97" s="3" t="n">
        <v>0</v>
      </c>
      <c r="H97" s="3" t="n">
        <v>0</v>
      </c>
      <c r="I97" s="3" t="n">
        <v>0</v>
      </c>
      <c r="J97" s="3" t="n">
        <v>0</v>
      </c>
      <c r="K97" s="3" t="n">
        <v>0</v>
      </c>
      <c r="L97" s="3" t="n">
        <v>0</v>
      </c>
      <c r="M97" s="3" t="n">
        <v>0</v>
      </c>
      <c r="N97" s="3" t="n">
        <v>0</v>
      </c>
      <c r="O97" s="3">
        <f>SUM(C97:N97)</f>
        <v/>
      </c>
      <c r="P97" t="inlineStr">
        <is>
          <t>Per T12 [Alexis Garcia, 11/8/24]</t>
        </is>
      </c>
    </row>
    <row r="98">
      <c r="A98" t="inlineStr">
        <is>
          <t>5160-0000</t>
        </is>
      </c>
      <c r="B98" s="7" t="inlineStr">
        <is>
          <t>Fire/Safety Equipment</t>
        </is>
      </c>
      <c r="C98" s="3" t="n">
        <v>0</v>
      </c>
      <c r="D98" s="3" t="n">
        <v>0</v>
      </c>
      <c r="E98" s="3" t="n">
        <v>0</v>
      </c>
      <c r="F98" s="3" t="n">
        <v>0</v>
      </c>
      <c r="G98" s="3" t="n">
        <v>0</v>
      </c>
      <c r="H98" s="3" t="n">
        <v>0</v>
      </c>
      <c r="I98" s="3" t="n">
        <v>0</v>
      </c>
      <c r="J98" s="3" t="n">
        <v>0</v>
      </c>
      <c r="K98" s="3" t="n">
        <v>0</v>
      </c>
      <c r="L98" s="3" t="n">
        <v>0</v>
      </c>
      <c r="M98" s="3" t="n">
        <v>0</v>
      </c>
      <c r="N98" s="3" t="n">
        <v>0</v>
      </c>
      <c r="O98" s="3">
        <f>SUM(C98:N98)</f>
        <v/>
      </c>
      <c r="P98" t="inlineStr"/>
    </row>
    <row r="99">
      <c r="A99" t="inlineStr">
        <is>
          <t>5161-0000</t>
        </is>
      </c>
      <c r="B99" s="7" t="inlineStr">
        <is>
          <t>Carpet/Tile/Vinyl Repairs</t>
        </is>
      </c>
      <c r="C99" s="3" t="n">
        <v>0</v>
      </c>
      <c r="D99" s="3" t="n">
        <v>0</v>
      </c>
      <c r="E99" s="3" t="n">
        <v>0</v>
      </c>
      <c r="F99" s="3" t="n">
        <v>0</v>
      </c>
      <c r="G99" s="3" t="n">
        <v>2446.38</v>
      </c>
      <c r="H99" s="3" t="n">
        <v>-2446.38</v>
      </c>
      <c r="I99" s="3" t="n">
        <v>0</v>
      </c>
      <c r="J99" s="3" t="n">
        <v>0</v>
      </c>
      <c r="K99" s="3" t="n">
        <v>0</v>
      </c>
      <c r="L99" s="3" t="n">
        <v>0</v>
      </c>
      <c r="M99" s="3" t="n">
        <v>0</v>
      </c>
      <c r="N99" s="3" t="n">
        <v>0</v>
      </c>
      <c r="O99" s="3">
        <f>SUM(C99:N99)</f>
        <v/>
      </c>
      <c r="P99" t="inlineStr"/>
    </row>
    <row r="100">
      <c r="A100" t="inlineStr">
        <is>
          <t>5163-0000</t>
        </is>
      </c>
      <c r="B100" s="7" t="inlineStr">
        <is>
          <t>Interior Supplies</t>
        </is>
      </c>
      <c r="C100" s="3" t="n">
        <v>0</v>
      </c>
      <c r="D100" s="3" t="n">
        <v>0</v>
      </c>
      <c r="E100" s="3" t="n">
        <v>0</v>
      </c>
      <c r="F100" s="3" t="n">
        <v>0</v>
      </c>
      <c r="G100" s="3" t="n">
        <v>0</v>
      </c>
      <c r="H100" s="3" t="n">
        <v>0</v>
      </c>
      <c r="I100" s="3" t="n">
        <v>0</v>
      </c>
      <c r="J100" s="3" t="n">
        <v>0</v>
      </c>
      <c r="K100" s="3" t="n">
        <v>0</v>
      </c>
      <c r="L100" s="3" t="n">
        <v>0</v>
      </c>
      <c r="M100" s="3" t="n">
        <v>0</v>
      </c>
      <c r="N100" s="3" t="n">
        <v>0</v>
      </c>
      <c r="O100" s="3">
        <f>SUM(C100:N100)</f>
        <v/>
      </c>
      <c r="P100" t="inlineStr"/>
    </row>
    <row r="101">
      <c r="A101" t="inlineStr">
        <is>
          <t>5165-0000</t>
        </is>
      </c>
      <c r="B101" s="7" t="inlineStr">
        <is>
          <t>Lighting Fixtures &amp; Bulbs</t>
        </is>
      </c>
      <c r="C101" s="3" t="n">
        <v>0</v>
      </c>
      <c r="D101" s="3" t="n">
        <v>0</v>
      </c>
      <c r="E101" s="3" t="n">
        <v>0</v>
      </c>
      <c r="F101" s="3" t="n">
        <v>0</v>
      </c>
      <c r="G101" s="3" t="n">
        <v>0</v>
      </c>
      <c r="H101" s="3" t="n">
        <v>0</v>
      </c>
      <c r="I101" s="3" t="n">
        <v>0</v>
      </c>
      <c r="J101" s="3" t="n">
        <v>0</v>
      </c>
      <c r="K101" s="3" t="n">
        <v>0</v>
      </c>
      <c r="L101" s="3" t="n">
        <v>0</v>
      </c>
      <c r="M101" s="3" t="n">
        <v>0</v>
      </c>
      <c r="N101" s="3" t="n">
        <v>0</v>
      </c>
      <c r="O101" s="3">
        <f>SUM(C101:N101)</f>
        <v/>
      </c>
      <c r="P101" t="inlineStr"/>
    </row>
    <row r="102">
      <c r="A102" t="inlineStr">
        <is>
          <t>5167-1500</t>
        </is>
      </c>
      <c r="B102" s="7" t="inlineStr">
        <is>
          <t>Painting Exterior</t>
        </is>
      </c>
      <c r="C102" s="3" t="n">
        <v>0</v>
      </c>
      <c r="D102" s="3" t="n">
        <v>0</v>
      </c>
      <c r="E102" s="3" t="n">
        <v>0</v>
      </c>
      <c r="F102" s="3" t="n">
        <v>0</v>
      </c>
      <c r="G102" s="3" t="n">
        <v>0</v>
      </c>
      <c r="H102" s="3" t="n">
        <v>0</v>
      </c>
      <c r="I102" s="3" t="n">
        <v>0</v>
      </c>
      <c r="J102" s="3" t="n">
        <v>0</v>
      </c>
      <c r="K102" s="3" t="n">
        <v>0</v>
      </c>
      <c r="L102" s="3" t="n">
        <v>0</v>
      </c>
      <c r="M102" s="3" t="n">
        <v>0</v>
      </c>
      <c r="N102" s="3" t="n">
        <v>0</v>
      </c>
      <c r="O102" s="3">
        <f>SUM(C102:N102)</f>
        <v/>
      </c>
      <c r="P102" t="inlineStr"/>
    </row>
    <row r="103">
      <c r="A103" t="inlineStr">
        <is>
          <t>5185-0000</t>
        </is>
      </c>
      <c r="B103" s="7" t="inlineStr">
        <is>
          <t>Window/Glass Repairs</t>
        </is>
      </c>
      <c r="C103" s="3" t="n">
        <v>0</v>
      </c>
      <c r="D103" s="3" t="n">
        <v>0</v>
      </c>
      <c r="E103" s="3" t="n">
        <v>0</v>
      </c>
      <c r="F103" s="3" t="n">
        <v>0</v>
      </c>
      <c r="G103" s="3" t="n">
        <v>0</v>
      </c>
      <c r="H103" s="3" t="n">
        <v>0</v>
      </c>
      <c r="I103" s="3" t="n">
        <v>0</v>
      </c>
      <c r="J103" s="3" t="n">
        <v>0</v>
      </c>
      <c r="K103" s="3" t="n">
        <v>0</v>
      </c>
      <c r="L103" s="3" t="n">
        <v>0</v>
      </c>
      <c r="M103" s="3" t="n">
        <v>0</v>
      </c>
      <c r="N103" s="3" t="n">
        <v>0</v>
      </c>
      <c r="O103" s="3">
        <f>SUM(C103:N103)</f>
        <v/>
      </c>
      <c r="P103" t="inlineStr"/>
    </row>
    <row r="104">
      <c r="A104" t="inlineStr">
        <is>
          <t>5190-0000</t>
        </is>
      </c>
      <c r="B104" s="7" t="inlineStr">
        <is>
          <t>Maintenance Supplies/Repairs (occ turn spend use 5370-0000)</t>
        </is>
      </c>
      <c r="C104" s="3" t="n">
        <v>0</v>
      </c>
      <c r="D104" s="3" t="n">
        <v>0</v>
      </c>
      <c r="E104" s="3" t="n">
        <v>0</v>
      </c>
      <c r="F104" s="3" t="n">
        <v>0</v>
      </c>
      <c r="G104" s="3" t="n">
        <v>0</v>
      </c>
      <c r="H104" s="3" t="n">
        <v>0</v>
      </c>
      <c r="I104" s="3" t="n">
        <v>0</v>
      </c>
      <c r="J104" s="3" t="n">
        <v>0</v>
      </c>
      <c r="K104" s="3" t="n">
        <v>0</v>
      </c>
      <c r="L104" s="3" t="n">
        <v>0</v>
      </c>
      <c r="M104" s="3" t="n">
        <v>0</v>
      </c>
      <c r="N104" s="3" t="n">
        <v>0</v>
      </c>
      <c r="O104" s="3">
        <f>SUM(C104:N104)</f>
        <v/>
      </c>
      <c r="P104" t="inlineStr"/>
    </row>
    <row r="105">
      <c r="B105" s="8" t="inlineStr">
        <is>
          <t>Subtotal</t>
        </is>
      </c>
      <c r="C105" s="9">
        <f>SUM(C96:C104)</f>
        <v/>
      </c>
      <c r="D105" s="9">
        <f>SUM(D96:D104)</f>
        <v/>
      </c>
      <c r="E105" s="9">
        <f>SUM(E96:E104)</f>
        <v/>
      </c>
      <c r="F105" s="9">
        <f>SUM(F96:F104)</f>
        <v/>
      </c>
      <c r="G105" s="9">
        <f>SUM(G96:G104)</f>
        <v/>
      </c>
      <c r="H105" s="9">
        <f>SUM(H96:H104)</f>
        <v/>
      </c>
      <c r="I105" s="9">
        <f>SUM(I96:I104)</f>
        <v/>
      </c>
      <c r="J105" s="9">
        <f>SUM(J96:J104)</f>
        <v/>
      </c>
      <c r="K105" s="9">
        <f>SUM(K96:K104)</f>
        <v/>
      </c>
      <c r="L105" s="9">
        <f>SUM(L96:L104)</f>
        <v/>
      </c>
      <c r="M105" s="9">
        <f>SUM(M96:M104)</f>
        <v/>
      </c>
      <c r="N105" s="9">
        <f>SUM(N96:N104)</f>
        <v/>
      </c>
      <c r="O105" s="9">
        <f>SUM(C105:N105)</f>
        <v/>
      </c>
    </row>
    <row r="107">
      <c r="B107" s="6" t="inlineStr">
        <is>
          <t>PEST CONTROL</t>
        </is>
      </c>
    </row>
    <row r="108">
      <c r="A108" t="inlineStr">
        <is>
          <t>5210-6000</t>
        </is>
      </c>
      <c r="B108" s="7" t="inlineStr">
        <is>
          <t>Pest Control Other</t>
        </is>
      </c>
      <c r="C108" s="3" t="n">
        <v>0</v>
      </c>
      <c r="D108" s="3" t="n">
        <v>0</v>
      </c>
      <c r="E108" s="3" t="n">
        <v>0</v>
      </c>
      <c r="F108" s="3" t="n">
        <v>0</v>
      </c>
      <c r="G108" s="3" t="n">
        <v>0</v>
      </c>
      <c r="H108" s="3" t="n">
        <v>0</v>
      </c>
      <c r="I108" s="3" t="n">
        <v>0</v>
      </c>
      <c r="J108" s="3" t="n">
        <v>0</v>
      </c>
      <c r="K108" s="3" t="n">
        <v>0</v>
      </c>
      <c r="L108" s="3" t="n">
        <v>0</v>
      </c>
      <c r="M108" s="3" t="n">
        <v>0</v>
      </c>
      <c r="N108" s="3" t="n">
        <v>0</v>
      </c>
      <c r="O108" s="3">
        <f>SUM(C108:N108)</f>
        <v/>
      </c>
      <c r="P108" t="inlineStr"/>
    </row>
    <row r="109">
      <c r="B109" s="8" t="inlineStr">
        <is>
          <t>Subtotal</t>
        </is>
      </c>
      <c r="C109" s="9">
        <f>SUM(C108:C108)</f>
        <v/>
      </c>
      <c r="D109" s="9">
        <f>SUM(D108:D108)</f>
        <v/>
      </c>
      <c r="E109" s="9">
        <f>SUM(E108:E108)</f>
        <v/>
      </c>
      <c r="F109" s="9">
        <f>SUM(F108:F108)</f>
        <v/>
      </c>
      <c r="G109" s="9">
        <f>SUM(G108:G108)</f>
        <v/>
      </c>
      <c r="H109" s="9">
        <f>SUM(H108:H108)</f>
        <v/>
      </c>
      <c r="I109" s="9">
        <f>SUM(I108:I108)</f>
        <v/>
      </c>
      <c r="J109" s="9">
        <f>SUM(J108:J108)</f>
        <v/>
      </c>
      <c r="K109" s="9">
        <f>SUM(K108:K108)</f>
        <v/>
      </c>
      <c r="L109" s="9">
        <f>SUM(L108:L108)</f>
        <v/>
      </c>
      <c r="M109" s="9">
        <f>SUM(M108:M108)</f>
        <v/>
      </c>
      <c r="N109" s="9">
        <f>SUM(N108:N108)</f>
        <v/>
      </c>
      <c r="O109" s="9">
        <f>SUM(C109:N109)</f>
        <v/>
      </c>
    </row>
    <row r="111">
      <c r="B111" s="6" t="inlineStr">
        <is>
          <t>POOL SERVICES</t>
        </is>
      </c>
    </row>
    <row r="112">
      <c r="A112" t="inlineStr">
        <is>
          <t>5237-0000</t>
        </is>
      </c>
      <c r="B112" s="7" t="inlineStr">
        <is>
          <t>Pool Repairs</t>
        </is>
      </c>
      <c r="C112" s="3" t="n">
        <v>0</v>
      </c>
      <c r="D112" s="3" t="n">
        <v>0</v>
      </c>
      <c r="E112" s="3" t="n">
        <v>0</v>
      </c>
      <c r="F112" s="3" t="n">
        <v>0</v>
      </c>
      <c r="G112" s="3" t="n">
        <v>0</v>
      </c>
      <c r="H112" s="3" t="n">
        <v>0</v>
      </c>
      <c r="I112" s="3" t="n">
        <v>0</v>
      </c>
      <c r="J112" s="3" t="n">
        <v>0</v>
      </c>
      <c r="K112" s="3" t="n">
        <v>0</v>
      </c>
      <c r="L112" s="3" t="n">
        <v>0</v>
      </c>
      <c r="M112" s="3" t="n">
        <v>0</v>
      </c>
      <c r="N112" s="3" t="n">
        <v>0</v>
      </c>
      <c r="O112" s="3">
        <f>SUM(C112:N112)</f>
        <v/>
      </c>
      <c r="P112" t="inlineStr"/>
    </row>
    <row r="113">
      <c r="B113" s="8" t="inlineStr">
        <is>
          <t>Subtotal</t>
        </is>
      </c>
      <c r="C113" s="9">
        <f>SUM(C112:C112)</f>
        <v/>
      </c>
      <c r="D113" s="9">
        <f>SUM(D112:D112)</f>
        <v/>
      </c>
      <c r="E113" s="9">
        <f>SUM(E112:E112)</f>
        <v/>
      </c>
      <c r="F113" s="9">
        <f>SUM(F112:F112)</f>
        <v/>
      </c>
      <c r="G113" s="9">
        <f>SUM(G112:G112)</f>
        <v/>
      </c>
      <c r="H113" s="9">
        <f>SUM(H112:H112)</f>
        <v/>
      </c>
      <c r="I113" s="9">
        <f>SUM(I112:I112)</f>
        <v/>
      </c>
      <c r="J113" s="9">
        <f>SUM(J112:J112)</f>
        <v/>
      </c>
      <c r="K113" s="9">
        <f>SUM(K112:K112)</f>
        <v/>
      </c>
      <c r="L113" s="9">
        <f>SUM(L112:L112)</f>
        <v/>
      </c>
      <c r="M113" s="9">
        <f>SUM(M112:M112)</f>
        <v/>
      </c>
      <c r="N113" s="9">
        <f>SUM(N112:N112)</f>
        <v/>
      </c>
      <c r="O113" s="9">
        <f>SUM(C113:N113)</f>
        <v/>
      </c>
    </row>
    <row r="115">
      <c r="B115" s="6" t="inlineStr">
        <is>
          <t>OTHER COMMON AREA MAINTENANCE</t>
        </is>
      </c>
    </row>
    <row r="116">
      <c r="A116" t="inlineStr">
        <is>
          <t>5258-1400</t>
        </is>
      </c>
      <c r="B116" s="7" t="inlineStr">
        <is>
          <t>Common Area Cleaning</t>
        </is>
      </c>
      <c r="C116" s="3" t="n">
        <v>0</v>
      </c>
      <c r="D116" s="3" t="n">
        <v>0</v>
      </c>
      <c r="E116" s="3" t="n">
        <v>0</v>
      </c>
      <c r="F116" s="3" t="n">
        <v>0</v>
      </c>
      <c r="G116" s="3" t="n">
        <v>0</v>
      </c>
      <c r="H116" s="3" t="n">
        <v>0</v>
      </c>
      <c r="I116" s="3" t="n">
        <v>0</v>
      </c>
      <c r="J116" s="3" t="n">
        <v>0</v>
      </c>
      <c r="K116" s="3" t="n">
        <v>0</v>
      </c>
      <c r="L116" s="3" t="n">
        <v>0</v>
      </c>
      <c r="M116" s="3" t="n">
        <v>0</v>
      </c>
      <c r="N116" s="3" t="n">
        <v>0</v>
      </c>
      <c r="O116" s="3">
        <f>SUM(C116:N116)</f>
        <v/>
      </c>
      <c r="P116" t="inlineStr"/>
    </row>
    <row r="117">
      <c r="A117" t="inlineStr">
        <is>
          <t>5281-0000</t>
        </is>
      </c>
      <c r="B117" s="7" t="inlineStr">
        <is>
          <t>Golf Cart Repairs</t>
        </is>
      </c>
      <c r="C117" s="3" t="n">
        <v>0</v>
      </c>
      <c r="D117" s="3" t="n">
        <v>0</v>
      </c>
      <c r="E117" s="3" t="n">
        <v>0</v>
      </c>
      <c r="F117" s="3" t="n">
        <v>0</v>
      </c>
      <c r="G117" s="3" t="n">
        <v>0</v>
      </c>
      <c r="H117" s="3" t="n">
        <v>0</v>
      </c>
      <c r="I117" s="3" t="n">
        <v>0</v>
      </c>
      <c r="J117" s="3" t="n">
        <v>0</v>
      </c>
      <c r="K117" s="3" t="n">
        <v>0</v>
      </c>
      <c r="L117" s="3" t="n">
        <v>0</v>
      </c>
      <c r="M117" s="3" t="n">
        <v>0</v>
      </c>
      <c r="N117" s="3" t="n">
        <v>0</v>
      </c>
      <c r="O117" s="3">
        <f>SUM(C117:N117)</f>
        <v/>
      </c>
      <c r="P117" t="inlineStr"/>
    </row>
    <row r="118">
      <c r="B118" s="8" t="inlineStr">
        <is>
          <t>Subtotal</t>
        </is>
      </c>
      <c r="C118" s="9">
        <f>SUM(C116:C117)</f>
        <v/>
      </c>
      <c r="D118" s="9">
        <f>SUM(D116:D117)</f>
        <v/>
      </c>
      <c r="E118" s="9">
        <f>SUM(E116:E117)</f>
        <v/>
      </c>
      <c r="F118" s="9">
        <f>SUM(F116:F117)</f>
        <v/>
      </c>
      <c r="G118" s="9">
        <f>SUM(G116:G117)</f>
        <v/>
      </c>
      <c r="H118" s="9">
        <f>SUM(H116:H117)</f>
        <v/>
      </c>
      <c r="I118" s="9">
        <f>SUM(I116:I117)</f>
        <v/>
      </c>
      <c r="J118" s="9">
        <f>SUM(J116:J117)</f>
        <v/>
      </c>
      <c r="K118" s="9">
        <f>SUM(K116:K117)</f>
        <v/>
      </c>
      <c r="L118" s="9">
        <f>SUM(L116:L117)</f>
        <v/>
      </c>
      <c r="M118" s="9">
        <f>SUM(M116:M117)</f>
        <v/>
      </c>
      <c r="N118" s="9">
        <f>SUM(N116:N117)</f>
        <v/>
      </c>
      <c r="O118" s="9">
        <f>SUM(C118:N118)</f>
        <v/>
      </c>
    </row>
    <row r="120">
      <c r="B120" s="6" t="inlineStr">
        <is>
          <t>SERVICE CONTRACTS</t>
        </is>
      </c>
    </row>
    <row r="121">
      <c r="A121" t="inlineStr">
        <is>
          <t>5305-0000</t>
        </is>
      </c>
      <c r="B121" s="7" t="inlineStr">
        <is>
          <t>Landscape Services</t>
        </is>
      </c>
      <c r="C121" s="3" t="n">
        <v>3777.93</v>
      </c>
      <c r="D121" s="3" t="n">
        <v>3490</v>
      </c>
      <c r="E121" s="3" t="n">
        <v>3777.93</v>
      </c>
      <c r="F121" s="3" t="n">
        <v>0</v>
      </c>
      <c r="G121" s="3" t="n">
        <v>3777.93</v>
      </c>
      <c r="H121" s="3" t="n">
        <v>3777.93</v>
      </c>
      <c r="I121" s="3" t="n">
        <v>3777.93</v>
      </c>
      <c r="J121" s="3" t="n">
        <v>7719.3</v>
      </c>
      <c r="K121" s="3" t="n">
        <v>3777.93</v>
      </c>
      <c r="L121" s="3" t="n">
        <v>3777.93</v>
      </c>
      <c r="M121" s="3" t="n">
        <v>3777.93</v>
      </c>
      <c r="N121" s="3" t="n">
        <v>3777.93</v>
      </c>
      <c r="O121" s="3">
        <f>SUM(C121:N121)</f>
        <v/>
      </c>
      <c r="P121" t="inlineStr">
        <is>
          <t>Per T12 [Alexis Garcia, 11/10/24]</t>
        </is>
      </c>
    </row>
    <row r="122">
      <c r="A122" t="inlineStr">
        <is>
          <t>5310-0000</t>
        </is>
      </c>
      <c r="B122" s="7" t="inlineStr">
        <is>
          <t>Pest Control Contract</t>
        </is>
      </c>
      <c r="C122" s="3" t="n">
        <v>158.98</v>
      </c>
      <c r="D122" s="3" t="n">
        <v>158.98</v>
      </c>
      <c r="E122" s="3" t="n">
        <v>158.98</v>
      </c>
      <c r="F122" s="3" t="n">
        <v>158.98</v>
      </c>
      <c r="G122" s="3" t="n">
        <v>158.98</v>
      </c>
      <c r="H122" s="3" t="n">
        <v>158.98</v>
      </c>
      <c r="I122" s="3" t="n">
        <v>176.28</v>
      </c>
      <c r="J122" s="3" t="n">
        <v>564.92</v>
      </c>
      <c r="K122" s="3" t="n">
        <v>464.33</v>
      </c>
      <c r="L122" s="3" t="n">
        <v>406.62</v>
      </c>
      <c r="M122" s="3" t="n">
        <v>547.54</v>
      </c>
      <c r="N122" s="3" t="n">
        <v>0</v>
      </c>
      <c r="O122" s="3">
        <f>SUM(C122:N122)</f>
        <v/>
      </c>
      <c r="P122" t="inlineStr"/>
    </row>
    <row r="123">
      <c r="A123" t="inlineStr">
        <is>
          <t>5315-0000</t>
        </is>
      </c>
      <c r="B123" s="7" t="inlineStr">
        <is>
          <t>Pool Maintenance</t>
        </is>
      </c>
      <c r="C123" s="3" t="n">
        <v>350.72</v>
      </c>
      <c r="D123" s="3" t="n">
        <v>0</v>
      </c>
      <c r="E123" s="3" t="n">
        <v>0</v>
      </c>
      <c r="F123" s="3" t="n">
        <v>6188.41</v>
      </c>
      <c r="G123" s="3" t="n">
        <v>560.6900000000001</v>
      </c>
      <c r="H123" s="3" t="n">
        <v>0</v>
      </c>
      <c r="I123" s="3" t="n">
        <v>565.91</v>
      </c>
      <c r="J123" s="3" t="n">
        <v>1552.46</v>
      </c>
      <c r="K123" s="3" t="n">
        <v>936.83</v>
      </c>
      <c r="L123" s="3" t="n">
        <v>888.5700000000001</v>
      </c>
      <c r="M123" s="3" t="n">
        <v>0</v>
      </c>
      <c r="N123" s="3" t="n">
        <v>0</v>
      </c>
      <c r="O123" s="3">
        <f>SUM(C123:N123)</f>
        <v/>
      </c>
      <c r="P123" t="inlineStr">
        <is>
          <t>Per T12 [Alexis Garcia, 11/10/24]</t>
        </is>
      </c>
    </row>
    <row r="124">
      <c r="A124" t="inlineStr">
        <is>
          <t>5320-0000</t>
        </is>
      </c>
      <c r="B124" s="7" t="inlineStr">
        <is>
          <t>Security Devices/Fire Alarm Contract</t>
        </is>
      </c>
      <c r="C124" s="3" t="n">
        <v>0</v>
      </c>
      <c r="D124" s="3" t="n">
        <v>0</v>
      </c>
      <c r="E124" s="3" t="n">
        <v>0</v>
      </c>
      <c r="F124" s="3" t="n">
        <v>0</v>
      </c>
      <c r="G124" s="3" t="n">
        <v>0</v>
      </c>
      <c r="H124" s="3" t="n">
        <v>4430</v>
      </c>
      <c r="I124" s="3" t="n">
        <v>0</v>
      </c>
      <c r="J124" s="3" t="n">
        <v>3821.23</v>
      </c>
      <c r="K124" s="3" t="n">
        <v>1500</v>
      </c>
      <c r="L124" s="3" t="n">
        <v>0</v>
      </c>
      <c r="M124" s="3" t="n">
        <v>0</v>
      </c>
      <c r="N124" s="3" t="n">
        <v>0</v>
      </c>
      <c r="O124" s="3">
        <f>SUM(C124:N124)</f>
        <v/>
      </c>
      <c r="P124" t="inlineStr">
        <is>
          <t>Per T12 [Alexis Garcia, 11/10/24]</t>
        </is>
      </c>
    </row>
    <row r="125">
      <c r="B125" s="8" t="inlineStr">
        <is>
          <t>Subtotal</t>
        </is>
      </c>
      <c r="C125" s="9">
        <f>SUM(C121:C124)</f>
        <v/>
      </c>
      <c r="D125" s="9">
        <f>SUM(D121:D124)</f>
        <v/>
      </c>
      <c r="E125" s="9">
        <f>SUM(E121:E124)</f>
        <v/>
      </c>
      <c r="F125" s="9">
        <f>SUM(F121:F124)</f>
        <v/>
      </c>
      <c r="G125" s="9">
        <f>SUM(G121:G124)</f>
        <v/>
      </c>
      <c r="H125" s="9">
        <f>SUM(H121:H124)</f>
        <v/>
      </c>
      <c r="I125" s="9">
        <f>SUM(I121:I124)</f>
        <v/>
      </c>
      <c r="J125" s="9">
        <f>SUM(J121:J124)</f>
        <v/>
      </c>
      <c r="K125" s="9">
        <f>SUM(K121:K124)</f>
        <v/>
      </c>
      <c r="L125" s="9">
        <f>SUM(L121:L124)</f>
        <v/>
      </c>
      <c r="M125" s="9">
        <f>SUM(M121:M124)</f>
        <v/>
      </c>
      <c r="N125" s="9">
        <f>SUM(N121:N124)</f>
        <v/>
      </c>
      <c r="O125" s="9">
        <f>SUM(C125:N125)</f>
        <v/>
      </c>
    </row>
    <row r="127">
      <c r="B127" s="6" t="inlineStr">
        <is>
          <t>UNIT MAKE READY</t>
        </is>
      </c>
    </row>
    <row r="128">
      <c r="A128" t="inlineStr">
        <is>
          <t>5352-0000</t>
        </is>
      </c>
      <c r="B128" s="7" t="inlineStr">
        <is>
          <t>Make Ready: Carpet Cleaning</t>
        </is>
      </c>
      <c r="C128" s="3" t="n">
        <v>1799.95</v>
      </c>
      <c r="D128" s="3" t="n">
        <v>2351.73</v>
      </c>
      <c r="E128" s="3" t="n">
        <v>124.43</v>
      </c>
      <c r="F128" s="3" t="n">
        <v>762.83</v>
      </c>
      <c r="G128" s="3" t="n">
        <v>3074.71</v>
      </c>
      <c r="H128" s="3" t="n">
        <v>2367.83</v>
      </c>
      <c r="I128" s="3" t="n">
        <v>0</v>
      </c>
      <c r="J128" s="3" t="n">
        <v>1959.85</v>
      </c>
      <c r="K128" s="3" t="n">
        <v>2904.78</v>
      </c>
      <c r="L128" s="3" t="n">
        <v>381.55</v>
      </c>
      <c r="M128" s="3" t="n">
        <v>0</v>
      </c>
      <c r="N128" s="3" t="n">
        <v>398.86</v>
      </c>
      <c r="O128" s="3">
        <f>SUM(C128:N128)</f>
        <v/>
      </c>
      <c r="P128" t="inlineStr">
        <is>
          <t>Assume $130/turn, 80% of turns [Alexis Garcia, 11/8/24]</t>
        </is>
      </c>
    </row>
    <row r="129">
      <c r="A129" t="inlineStr">
        <is>
          <t>5353-0000</t>
        </is>
      </c>
      <c r="B129" s="7" t="inlineStr">
        <is>
          <t>Make Ready: Cleaning Services &amp; Supplies</t>
        </is>
      </c>
      <c r="C129" s="3" t="n">
        <v>1985.55</v>
      </c>
      <c r="D129" s="3" t="n">
        <v>1000.25</v>
      </c>
      <c r="E129" s="3" t="n">
        <v>649.5</v>
      </c>
      <c r="F129" s="3" t="n">
        <v>319.34</v>
      </c>
      <c r="G129" s="3" t="n">
        <v>1688.67</v>
      </c>
      <c r="H129" s="3" t="n">
        <v>405.94</v>
      </c>
      <c r="I129" s="3" t="n">
        <v>882.24</v>
      </c>
      <c r="J129" s="3" t="n">
        <v>2225.09</v>
      </c>
      <c r="K129" s="3" t="n">
        <v>650.01</v>
      </c>
      <c r="L129" s="3" t="n">
        <v>683.05</v>
      </c>
      <c r="M129" s="3" t="n">
        <v>95</v>
      </c>
      <c r="N129" s="3" t="n">
        <v>1132.74</v>
      </c>
      <c r="O129" s="3">
        <f>SUM(C129:N129)</f>
        <v/>
      </c>
      <c r="P129" t="inlineStr">
        <is>
          <t>Assume avg clean is $110/turn, CAP T12 has all cleaning and janitorial in one line for $13k YTD total [Alexis Garcia, 12/4/24]</t>
        </is>
      </c>
    </row>
    <row r="130">
      <c r="A130" t="inlineStr">
        <is>
          <t>5355-0000</t>
        </is>
      </c>
      <c r="B130" s="7" t="inlineStr">
        <is>
          <t>Make Ready: Drywall Repairs</t>
        </is>
      </c>
      <c r="C130" s="3" t="n">
        <v>590</v>
      </c>
      <c r="D130" s="3" t="n">
        <v>240</v>
      </c>
      <c r="E130" s="3" t="n">
        <v>784.8099999999999</v>
      </c>
      <c r="F130" s="3" t="n">
        <v>987.85</v>
      </c>
      <c r="G130" s="3" t="n">
        <v>195</v>
      </c>
      <c r="H130" s="3" t="n">
        <v>195</v>
      </c>
      <c r="I130" s="3" t="n">
        <v>0</v>
      </c>
      <c r="J130" s="3" t="n">
        <v>419</v>
      </c>
      <c r="K130" s="3" t="n">
        <v>545</v>
      </c>
      <c r="L130" s="3" t="n">
        <v>-225</v>
      </c>
      <c r="M130" s="3" t="n">
        <v>0</v>
      </c>
      <c r="N130" s="3" t="n">
        <v>0</v>
      </c>
      <c r="O130" s="3">
        <f>SUM(C130:N130)</f>
        <v/>
      </c>
      <c r="P130" t="inlineStr">
        <is>
          <t>T12 reflects $3700 YTD assume $75/turn [Alexis Garcia, 12/4/24]</t>
        </is>
      </c>
    </row>
    <row r="131">
      <c r="A131" t="inlineStr">
        <is>
          <t>5360-0000</t>
        </is>
      </c>
      <c r="B131" s="7" t="inlineStr">
        <is>
          <t>Make Ready: Miscellaneous Hardware</t>
        </is>
      </c>
      <c r="C131" s="3" t="n">
        <v>0</v>
      </c>
      <c r="D131" s="3" t="n">
        <v>0</v>
      </c>
      <c r="E131" s="3" t="n">
        <v>0</v>
      </c>
      <c r="F131" s="3" t="n">
        <v>0</v>
      </c>
      <c r="G131" s="3" t="n">
        <v>0</v>
      </c>
      <c r="H131" s="3" t="n">
        <v>0</v>
      </c>
      <c r="I131" s="3" t="n">
        <v>0</v>
      </c>
      <c r="J131" s="3" t="n">
        <v>0</v>
      </c>
      <c r="K131" s="3" t="n">
        <v>0</v>
      </c>
      <c r="L131" s="3" t="n">
        <v>0</v>
      </c>
      <c r="M131" s="3" t="n">
        <v>0</v>
      </c>
      <c r="N131" s="3" t="n">
        <v>0</v>
      </c>
      <c r="O131" s="3">
        <f>SUM(C131:N131)</f>
        <v/>
      </c>
      <c r="P131" t="inlineStr">
        <is>
          <t>Assume $20/turn [Alexis Garcia, 11/8/24]</t>
        </is>
      </c>
    </row>
    <row r="132">
      <c r="A132" t="inlineStr">
        <is>
          <t>5361-0000</t>
        </is>
      </c>
      <c r="B132" s="7" t="inlineStr">
        <is>
          <t>Make Ready: Painting Services</t>
        </is>
      </c>
      <c r="C132" s="3" t="n">
        <v>1755.9</v>
      </c>
      <c r="D132" s="3" t="n">
        <v>3119.16</v>
      </c>
      <c r="E132" s="3" t="n">
        <v>480.16</v>
      </c>
      <c r="F132" s="3" t="n">
        <v>4159.38</v>
      </c>
      <c r="G132" s="3" t="n">
        <v>1394.84</v>
      </c>
      <c r="H132" s="3" t="n">
        <v>670</v>
      </c>
      <c r="I132" s="3" t="n">
        <v>3419.8</v>
      </c>
      <c r="J132" s="3" t="n">
        <v>5347.3</v>
      </c>
      <c r="K132" s="3" t="n">
        <v>2349.92</v>
      </c>
      <c r="L132" s="3" t="n">
        <v>859.72</v>
      </c>
      <c r="M132" s="3" t="n">
        <v>2454.72</v>
      </c>
      <c r="N132" s="3" t="n">
        <v>1906.34</v>
      </c>
      <c r="O132" s="3">
        <f>SUM(C132:N132)</f>
        <v/>
      </c>
      <c r="P132" t="inlineStr">
        <is>
          <t>T12 paint and supplies $34k YTD [Alexis Garcia, 11/8/24]</t>
        </is>
      </c>
    </row>
    <row r="133">
      <c r="A133" t="inlineStr">
        <is>
          <t>5362-0000</t>
        </is>
      </c>
      <c r="B133" s="7" t="inlineStr">
        <is>
          <t>Make Ready: Painting Supplies</t>
        </is>
      </c>
      <c r="C133" s="3" t="n">
        <v>1010.35</v>
      </c>
      <c r="D133" s="3" t="n">
        <v>0</v>
      </c>
      <c r="E133" s="3" t="n">
        <v>885.6</v>
      </c>
      <c r="F133" s="3" t="n">
        <v>21.85</v>
      </c>
      <c r="G133" s="3" t="n">
        <v>513.97</v>
      </c>
      <c r="H133" s="3" t="n">
        <v>56.78</v>
      </c>
      <c r="I133" s="3" t="n">
        <v>718.78</v>
      </c>
      <c r="J133" s="3" t="n">
        <v>607.05</v>
      </c>
      <c r="K133" s="3" t="n">
        <v>225.46</v>
      </c>
      <c r="L133" s="3" t="n">
        <v>580.45</v>
      </c>
      <c r="M133" s="3" t="n">
        <v>0</v>
      </c>
      <c r="N133" s="3" t="n">
        <v>0</v>
      </c>
      <c r="O133" s="3">
        <f>SUM(C133:N133)</f>
        <v/>
      </c>
      <c r="P133" t="inlineStr">
        <is>
          <t>T12 paint and supplies $34k YTD [Alexis Garcia, 11/8/24]</t>
        </is>
      </c>
    </row>
    <row r="134">
      <c r="B134" s="8" t="inlineStr">
        <is>
          <t>Subtotal</t>
        </is>
      </c>
      <c r="C134" s="9">
        <f>SUM(C128:C133)</f>
        <v/>
      </c>
      <c r="D134" s="9">
        <f>SUM(D128:D133)</f>
        <v/>
      </c>
      <c r="E134" s="9">
        <f>SUM(E128:E133)</f>
        <v/>
      </c>
      <c r="F134" s="9">
        <f>SUM(F128:F133)</f>
        <v/>
      </c>
      <c r="G134" s="9">
        <f>SUM(G128:G133)</f>
        <v/>
      </c>
      <c r="H134" s="9">
        <f>SUM(H128:H133)</f>
        <v/>
      </c>
      <c r="I134" s="9">
        <f>SUM(I128:I133)</f>
        <v/>
      </c>
      <c r="J134" s="9">
        <f>SUM(J128:J133)</f>
        <v/>
      </c>
      <c r="K134" s="9">
        <f>SUM(K128:K133)</f>
        <v/>
      </c>
      <c r="L134" s="9">
        <f>SUM(L128:L133)</f>
        <v/>
      </c>
      <c r="M134" s="9">
        <f>SUM(M128:M133)</f>
        <v/>
      </c>
      <c r="N134" s="9">
        <f>SUM(N128:N133)</f>
        <v/>
      </c>
      <c r="O134" s="9">
        <f>SUM(C134:N134)</f>
        <v/>
      </c>
    </row>
    <row r="136">
      <c r="B136" s="6" t="inlineStr">
        <is>
          <t>UNIT OCCUPIED (AKA RENEWAL/OCC TURNS)</t>
        </is>
      </c>
    </row>
    <row r="137">
      <c r="A137" t="inlineStr">
        <is>
          <t>5375-0000</t>
        </is>
      </c>
      <c r="B137" s="7" t="inlineStr">
        <is>
          <t>Unit Occupied: Drywall Repairs</t>
        </is>
      </c>
      <c r="C137" s="3" t="n">
        <v>0</v>
      </c>
      <c r="D137" s="3" t="n">
        <v>0</v>
      </c>
      <c r="E137" s="3" t="n">
        <v>0</v>
      </c>
      <c r="F137" s="3" t="n">
        <v>0</v>
      </c>
      <c r="G137" s="3" t="n">
        <v>0</v>
      </c>
      <c r="H137" s="3" t="n">
        <v>0</v>
      </c>
      <c r="I137" s="3" t="n">
        <v>0</v>
      </c>
      <c r="J137" s="3" t="n">
        <v>0</v>
      </c>
      <c r="K137" s="3" t="n">
        <v>0</v>
      </c>
      <c r="L137" s="3" t="n">
        <v>0</v>
      </c>
      <c r="M137" s="3" t="n">
        <v>0</v>
      </c>
      <c r="N137" s="3" t="n">
        <v>0</v>
      </c>
      <c r="O137" s="3">
        <f>SUM(C137:N137)</f>
        <v/>
      </c>
      <c r="P137" t="inlineStr"/>
    </row>
    <row r="138">
      <c r="B138" s="8" t="inlineStr">
        <is>
          <t>Subtotal</t>
        </is>
      </c>
      <c r="C138" s="9">
        <f>SUM(C137:C137)</f>
        <v/>
      </c>
      <c r="D138" s="9">
        <f>SUM(D137:D137)</f>
        <v/>
      </c>
      <c r="E138" s="9">
        <f>SUM(E137:E137)</f>
        <v/>
      </c>
      <c r="F138" s="9">
        <f>SUM(F137:F137)</f>
        <v/>
      </c>
      <c r="G138" s="9">
        <f>SUM(G137:G137)</f>
        <v/>
      </c>
      <c r="H138" s="9">
        <f>SUM(H137:H137)</f>
        <v/>
      </c>
      <c r="I138" s="9">
        <f>SUM(I137:I137)</f>
        <v/>
      </c>
      <c r="J138" s="9">
        <f>SUM(J137:J137)</f>
        <v/>
      </c>
      <c r="K138" s="9">
        <f>SUM(K137:K137)</f>
        <v/>
      </c>
      <c r="L138" s="9">
        <f>SUM(L137:L137)</f>
        <v/>
      </c>
      <c r="M138" s="9">
        <f>SUM(M137:M137)</f>
        <v/>
      </c>
      <c r="N138" s="9">
        <f>SUM(N137:N137)</f>
        <v/>
      </c>
      <c r="O138" s="9">
        <f>SUM(C138:N138)</f>
        <v/>
      </c>
    </row>
    <row r="140">
      <c r="B140" s="6" t="inlineStr">
        <is>
          <t>OTHER PROPERTY EXPENSES</t>
        </is>
      </c>
    </row>
    <row r="141">
      <c r="A141" t="inlineStr">
        <is>
          <t>5151-1000</t>
        </is>
      </c>
      <c r="B141" s="7" t="inlineStr">
        <is>
          <t>Appliance Replacements</t>
        </is>
      </c>
      <c r="C141" s="3" t="n">
        <v>0</v>
      </c>
      <c r="D141" s="3" t="n">
        <v>0</v>
      </c>
      <c r="E141" s="3" t="n">
        <v>0</v>
      </c>
      <c r="F141" s="3" t="n">
        <v>0</v>
      </c>
      <c r="G141" s="3" t="n">
        <v>0</v>
      </c>
      <c r="H141" s="3" t="n">
        <v>0</v>
      </c>
      <c r="I141" s="3" t="n">
        <v>0</v>
      </c>
      <c r="J141" s="3" t="n">
        <v>0</v>
      </c>
      <c r="K141" s="3" t="n">
        <v>0</v>
      </c>
      <c r="L141" s="3" t="n">
        <v>0</v>
      </c>
      <c r="M141" s="3" t="n">
        <v>0</v>
      </c>
      <c r="N141" s="3" t="n">
        <v>0</v>
      </c>
      <c r="O141" s="3">
        <f>SUM(C141:N141)</f>
        <v/>
      </c>
      <c r="P141" t="inlineStr">
        <is>
          <t>Per T12 assume fridge $600/mo
Per T12 assume range $600/mo
Per T12 assume dishwasher $1000/mo [Alexis Garcia, 11/8/24]</t>
        </is>
      </c>
    </row>
    <row r="142">
      <c r="A142" t="inlineStr">
        <is>
          <t>5161-1000</t>
        </is>
      </c>
      <c r="B142" s="7" t="inlineStr">
        <is>
          <t>Floor Covering - Carpet</t>
        </is>
      </c>
      <c r="C142" s="3" t="n">
        <v>0</v>
      </c>
      <c r="D142" s="3" t="n">
        <v>0</v>
      </c>
      <c r="E142" s="3" t="n">
        <v>0</v>
      </c>
      <c r="F142" s="3" t="n">
        <v>0</v>
      </c>
      <c r="G142" s="3" t="n">
        <v>0</v>
      </c>
      <c r="H142" s="3" t="n">
        <v>0</v>
      </c>
      <c r="I142" s="3" t="n">
        <v>0</v>
      </c>
      <c r="J142" s="3" t="n">
        <v>0</v>
      </c>
      <c r="K142" s="3" t="n">
        <v>0</v>
      </c>
      <c r="L142" s="3" t="n">
        <v>0</v>
      </c>
      <c r="M142" s="3" t="n">
        <v>0</v>
      </c>
      <c r="N142" s="3" t="n">
        <v>0</v>
      </c>
      <c r="O142" s="3">
        <f>SUM(C142:N142)</f>
        <v/>
      </c>
      <c r="P142" t="inlineStr">
        <is>
          <t>Per T12 [Alexis Garcia, 11/8/24]</t>
        </is>
      </c>
    </row>
    <row r="143">
      <c r="A143" t="inlineStr">
        <is>
          <t>5162-0000</t>
        </is>
      </c>
      <c r="B143" s="7" t="inlineStr">
        <is>
          <t>Gates Opex</t>
        </is>
      </c>
      <c r="C143" s="3" t="n">
        <v>0</v>
      </c>
      <c r="D143" s="3" t="n">
        <v>0</v>
      </c>
      <c r="E143" s="3" t="n">
        <v>0</v>
      </c>
      <c r="F143" s="3" t="n">
        <v>0</v>
      </c>
      <c r="G143" s="3" t="n">
        <v>0</v>
      </c>
      <c r="H143" s="3" t="n">
        <v>0</v>
      </c>
      <c r="I143" s="3" t="n">
        <v>0</v>
      </c>
      <c r="J143" s="3" t="n">
        <v>0</v>
      </c>
      <c r="K143" s="3" t="n">
        <v>0</v>
      </c>
      <c r="L143" s="3" t="n">
        <v>0</v>
      </c>
      <c r="M143" s="3" t="n">
        <v>0</v>
      </c>
      <c r="N143" s="3" t="n">
        <v>0</v>
      </c>
      <c r="O143" s="3">
        <f>SUM(C143:N143)</f>
        <v/>
      </c>
      <c r="P143" t="inlineStr">
        <is>
          <t>per T12 [Alexis Garcia, 11/8/24]</t>
        </is>
      </c>
    </row>
    <row r="144">
      <c r="A144" t="inlineStr">
        <is>
          <t>5242-0000</t>
        </is>
      </c>
      <c r="B144" s="7" t="inlineStr">
        <is>
          <t>Computer Hardware</t>
        </is>
      </c>
      <c r="C144" s="3" t="n">
        <v>0</v>
      </c>
      <c r="D144" s="3" t="n">
        <v>0</v>
      </c>
      <c r="E144" s="3" t="n">
        <v>0</v>
      </c>
      <c r="F144" s="3" t="n">
        <v>0</v>
      </c>
      <c r="G144" s="3" t="n">
        <v>0</v>
      </c>
      <c r="H144" s="3" t="n">
        <v>0</v>
      </c>
      <c r="I144" s="3" t="n">
        <v>0</v>
      </c>
      <c r="J144" s="3" t="n">
        <v>0</v>
      </c>
      <c r="K144" s="3" t="n">
        <v>0</v>
      </c>
      <c r="L144" s="3" t="n">
        <v>0</v>
      </c>
      <c r="M144" s="3" t="n">
        <v>0</v>
      </c>
      <c r="N144" s="3" t="n">
        <v>0</v>
      </c>
      <c r="O144" s="3">
        <f>SUM(C144:N144)</f>
        <v/>
      </c>
      <c r="P144" t="inlineStr"/>
    </row>
    <row r="145">
      <c r="A145" t="inlineStr">
        <is>
          <t>5245-0000</t>
        </is>
      </c>
      <c r="B145" s="7" t="inlineStr">
        <is>
          <t>Exterior Wall/Fence Repairs</t>
        </is>
      </c>
      <c r="C145" s="3" t="n">
        <v>0</v>
      </c>
      <c r="D145" s="3" t="n">
        <v>0</v>
      </c>
      <c r="E145" s="3" t="n">
        <v>0</v>
      </c>
      <c r="F145" s="3" t="n">
        <v>0</v>
      </c>
      <c r="G145" s="3" t="n">
        <v>0</v>
      </c>
      <c r="H145" s="3" t="n">
        <v>0</v>
      </c>
      <c r="I145" s="3" t="n">
        <v>0</v>
      </c>
      <c r="J145" s="3" t="n">
        <v>0</v>
      </c>
      <c r="K145" s="3" t="n">
        <v>0</v>
      </c>
      <c r="L145" s="3" t="n">
        <v>0</v>
      </c>
      <c r="M145" s="3" t="n">
        <v>0</v>
      </c>
      <c r="N145" s="3" t="n">
        <v>0</v>
      </c>
      <c r="O145" s="3">
        <f>SUM(C145:N145)</f>
        <v/>
      </c>
      <c r="P145" t="inlineStr"/>
    </row>
    <row r="146">
      <c r="A146" t="inlineStr">
        <is>
          <t>5288-0000</t>
        </is>
      </c>
      <c r="B146" s="7" t="inlineStr">
        <is>
          <t>Plumbing - Common</t>
        </is>
      </c>
      <c r="C146" s="3" t="n">
        <v>0</v>
      </c>
      <c r="D146" s="3" t="n">
        <v>0</v>
      </c>
      <c r="E146" s="3" t="n">
        <v>0</v>
      </c>
      <c r="F146" s="3" t="n">
        <v>0</v>
      </c>
      <c r="G146" s="3" t="n">
        <v>0</v>
      </c>
      <c r="H146" s="3" t="n">
        <v>0</v>
      </c>
      <c r="I146" s="3" t="n">
        <v>0</v>
      </c>
      <c r="J146" s="3" t="n">
        <v>0</v>
      </c>
      <c r="K146" s="3" t="n">
        <v>0</v>
      </c>
      <c r="L146" s="3" t="n">
        <v>0</v>
      </c>
      <c r="M146" s="3" t="n">
        <v>0</v>
      </c>
      <c r="N146" s="3" t="n">
        <v>0</v>
      </c>
      <c r="O146" s="3">
        <f>SUM(C146:N146)</f>
        <v/>
      </c>
      <c r="P146" t="inlineStr"/>
    </row>
    <row r="147">
      <c r="B147" s="8" t="inlineStr">
        <is>
          <t>Subtotal</t>
        </is>
      </c>
      <c r="C147" s="9">
        <f>SUM(C141:C146)</f>
        <v/>
      </c>
      <c r="D147" s="9">
        <f>SUM(D141:D146)</f>
        <v/>
      </c>
      <c r="E147" s="9">
        <f>SUM(E141:E146)</f>
        <v/>
      </c>
      <c r="F147" s="9">
        <f>SUM(F141:F146)</f>
        <v/>
      </c>
      <c r="G147" s="9">
        <f>SUM(G141:G146)</f>
        <v/>
      </c>
      <c r="H147" s="9">
        <f>SUM(H141:H146)</f>
        <v/>
      </c>
      <c r="I147" s="9">
        <f>SUM(I141:I146)</f>
        <v/>
      </c>
      <c r="J147" s="9">
        <f>SUM(J141:J146)</f>
        <v/>
      </c>
      <c r="K147" s="9">
        <f>SUM(K141:K146)</f>
        <v/>
      </c>
      <c r="L147" s="9">
        <f>SUM(L141:L146)</f>
        <v/>
      </c>
      <c r="M147" s="9">
        <f>SUM(M141:M146)</f>
        <v/>
      </c>
      <c r="N147" s="9">
        <f>SUM(N141:N146)</f>
        <v/>
      </c>
      <c r="O147" s="9">
        <f>SUM(C147:N147)</f>
        <v/>
      </c>
    </row>
    <row r="149">
      <c r="B149" s="5" t="inlineStr">
        <is>
          <t>Total Maintenance &amp; Contracts</t>
        </is>
      </c>
      <c r="C149" s="10">
        <f>C105+C109+C113+C118+C125+C134+C138+C147</f>
        <v/>
      </c>
      <c r="D149" s="10">
        <f>D105+D109+D113+D118+D125+D134+D138+D147</f>
        <v/>
      </c>
      <c r="E149" s="10">
        <f>E105+E109+E113+E118+E125+E134+E138+E147</f>
        <v/>
      </c>
      <c r="F149" s="10">
        <f>F105+F109+F113+F118+F125+F134+F138+F147</f>
        <v/>
      </c>
      <c r="G149" s="10">
        <f>G105+G109+G113+G118+G125+G134+G138+G147</f>
        <v/>
      </c>
      <c r="H149" s="10">
        <f>H105+H109+H113+H118+H125+H134+H138+H147</f>
        <v/>
      </c>
      <c r="I149" s="10">
        <f>I105+I109+I113+I118+I125+I134+I138+I147</f>
        <v/>
      </c>
      <c r="J149" s="10">
        <f>J105+J109+J113+J118+J125+J134+J138+J147</f>
        <v/>
      </c>
      <c r="K149" s="10">
        <f>K105+K109+K113+K118+K125+K134+K138+K147</f>
        <v/>
      </c>
      <c r="L149" s="10">
        <f>L105+L109+L113+L118+L125+L134+L138+L147</f>
        <v/>
      </c>
      <c r="M149" s="10">
        <f>M105+M109+M113+M118+M125+M134+M138+M147</f>
        <v/>
      </c>
      <c r="N149" s="10">
        <f>N105+N109+N113+N118+N125+N134+N138+N147</f>
        <v/>
      </c>
      <c r="O149" s="10">
        <f>SUM(C149:N149)</f>
        <v/>
      </c>
    </row>
    <row r="151">
      <c r="B151" s="5" t="inlineStr">
        <is>
          <t>MARKETING</t>
        </is>
      </c>
    </row>
    <row r="152">
      <c r="B152" s="6" t="inlineStr">
        <is>
          <t>ADVERTISING/MARKETING/PROMOTIONS</t>
        </is>
      </c>
    </row>
    <row r="153">
      <c r="A153" t="inlineStr">
        <is>
          <t>5710-1010</t>
        </is>
      </c>
      <c r="B153" s="7" t="inlineStr">
        <is>
          <t>Marketing: Advertising - Ink</t>
        </is>
      </c>
      <c r="C153" s="3" t="n">
        <v>0</v>
      </c>
      <c r="D153" s="3" t="n">
        <v>0</v>
      </c>
      <c r="E153" s="3" t="n">
        <v>0</v>
      </c>
      <c r="F153" s="3" t="n">
        <v>0</v>
      </c>
      <c r="G153" s="3" t="n">
        <v>0</v>
      </c>
      <c r="H153" s="3" t="n">
        <v>0</v>
      </c>
      <c r="I153" s="3" t="n">
        <v>0</v>
      </c>
      <c r="J153" s="3" t="n">
        <v>0</v>
      </c>
      <c r="K153" s="3" t="n">
        <v>0</v>
      </c>
      <c r="L153" s="3" t="n">
        <v>0</v>
      </c>
      <c r="M153" s="3" t="n">
        <v>0</v>
      </c>
      <c r="N153" s="3" t="n">
        <v>0</v>
      </c>
      <c r="O153" s="3">
        <f>SUM(C153:N153)</f>
        <v/>
      </c>
      <c r="P153" t="inlineStr">
        <is>
          <t>Assume business cards and one pagers [Alexis Garcia, 11/6/24]</t>
        </is>
      </c>
    </row>
    <row r="154">
      <c r="A154" t="inlineStr">
        <is>
          <t>5710-1020</t>
        </is>
      </c>
      <c r="B154" s="7" t="inlineStr">
        <is>
          <t>Marketing: Advertising - Fliers</t>
        </is>
      </c>
      <c r="C154" s="3" t="n">
        <v>0</v>
      </c>
      <c r="D154" s="3" t="n">
        <v>0</v>
      </c>
      <c r="E154" s="3" t="n">
        <v>0</v>
      </c>
      <c r="F154" s="3" t="n">
        <v>0</v>
      </c>
      <c r="G154" s="3" t="n">
        <v>0</v>
      </c>
      <c r="H154" s="3" t="n">
        <v>0</v>
      </c>
      <c r="I154" s="3" t="n">
        <v>0</v>
      </c>
      <c r="J154" s="3" t="n">
        <v>179.15</v>
      </c>
      <c r="K154" s="3" t="n">
        <v>0</v>
      </c>
      <c r="L154" s="3" t="n">
        <v>0</v>
      </c>
      <c r="M154" s="3" t="n">
        <v>0</v>
      </c>
      <c r="N154" s="3" t="n">
        <v>0</v>
      </c>
      <c r="O154" s="3">
        <f>SUM(C154:N154)</f>
        <v/>
      </c>
      <c r="P154" t="inlineStr"/>
    </row>
    <row r="155">
      <c r="A155" t="inlineStr">
        <is>
          <t>5710-1040</t>
        </is>
      </c>
      <c r="B155" s="7" t="inlineStr">
        <is>
          <t>Marketing: Tools &amp; Software</t>
        </is>
      </c>
      <c r="C155" s="3" t="n">
        <v>0</v>
      </c>
      <c r="D155" s="3" t="n">
        <v>0</v>
      </c>
      <c r="E155" s="3" t="n">
        <v>0</v>
      </c>
      <c r="F155" s="3" t="n">
        <v>0</v>
      </c>
      <c r="G155" s="3" t="n">
        <v>0</v>
      </c>
      <c r="H155" s="3" t="n">
        <v>0</v>
      </c>
      <c r="I155" s="3" t="n">
        <v>0</v>
      </c>
      <c r="J155" s="3" t="n">
        <v>0</v>
      </c>
      <c r="K155" s="3" t="n">
        <v>0</v>
      </c>
      <c r="L155" s="3" t="n">
        <v>0</v>
      </c>
      <c r="M155" s="3" t="n">
        <v>0</v>
      </c>
      <c r="N155" s="3" t="n">
        <v>600</v>
      </c>
      <c r="O155" s="3">
        <f>SUM(C155:N155)</f>
        <v/>
      </c>
      <c r="P155" t="inlineStr">
        <is>
          <t>Assume website $300/month [Alexis Garcia, 12/4/24]</t>
        </is>
      </c>
    </row>
    <row r="156">
      <c r="A156" t="inlineStr">
        <is>
          <t>5715-0000</t>
        </is>
      </c>
      <c r="B156" s="7" t="inlineStr">
        <is>
          <t>Marketing: Leasing Hospitality</t>
        </is>
      </c>
      <c r="C156" s="3" t="n">
        <v>51.66</v>
      </c>
      <c r="D156" s="3" t="n">
        <v>0</v>
      </c>
      <c r="E156" s="3" t="n">
        <v>0</v>
      </c>
      <c r="F156" s="3" t="n">
        <v>0</v>
      </c>
      <c r="G156" s="3" t="n">
        <v>0</v>
      </c>
      <c r="H156" s="3" t="n">
        <v>0</v>
      </c>
      <c r="I156" s="3" t="n">
        <v>0</v>
      </c>
      <c r="J156" s="3" t="n">
        <v>0</v>
      </c>
      <c r="K156" s="3" t="n">
        <v>0</v>
      </c>
      <c r="L156" s="3" t="n">
        <v>0</v>
      </c>
      <c r="M156" s="3" t="n">
        <v>62.75</v>
      </c>
      <c r="N156" s="3" t="n">
        <v>0</v>
      </c>
      <c r="O156" s="3">
        <f>SUM(C156:N156)</f>
        <v/>
      </c>
      <c r="P156" t="inlineStr"/>
    </row>
    <row r="157">
      <c r="A157" t="inlineStr">
        <is>
          <t>5720-0000</t>
        </is>
      </c>
      <c r="B157" s="7" t="inlineStr">
        <is>
          <t>Marketing: Resident Retention</t>
        </is>
      </c>
      <c r="C157" s="3" t="n">
        <v>0</v>
      </c>
      <c r="D157" s="3" t="n">
        <v>0</v>
      </c>
      <c r="E157" s="3" t="n">
        <v>349.88</v>
      </c>
      <c r="F157" s="3" t="n">
        <v>123.41</v>
      </c>
      <c r="G157" s="3" t="n">
        <v>78.3</v>
      </c>
      <c r="H157" s="3" t="n">
        <v>44.19</v>
      </c>
      <c r="I157" s="3" t="n">
        <v>77.27</v>
      </c>
      <c r="J157" s="3" t="n">
        <v>161.41</v>
      </c>
      <c r="K157" s="3" t="n">
        <v>3000</v>
      </c>
      <c r="L157" s="3" t="n">
        <v>108.05</v>
      </c>
      <c r="M157" s="3" t="n">
        <v>203.77</v>
      </c>
      <c r="N157" s="3" t="n">
        <v>0</v>
      </c>
      <c r="O157" s="3">
        <f>SUM(C157:N157)</f>
        <v/>
      </c>
      <c r="P157" t="inlineStr">
        <is>
          <t>Assume $200/month resident events
T12 reflects $237/month in promotions [Alexis Garcia, 11/6/24]</t>
        </is>
      </c>
    </row>
    <row r="158">
      <c r="A158" t="inlineStr">
        <is>
          <t>5780-0000</t>
        </is>
      </c>
      <c r="B158" s="7" t="inlineStr">
        <is>
          <t>Marketing: Reimb</t>
        </is>
      </c>
      <c r="C158" s="3" t="n">
        <v>0</v>
      </c>
      <c r="D158" s="3" t="n">
        <v>0</v>
      </c>
      <c r="E158" s="3" t="n">
        <v>0</v>
      </c>
      <c r="F158" s="3" t="n">
        <v>0</v>
      </c>
      <c r="G158" s="3" t="n">
        <v>0</v>
      </c>
      <c r="H158" s="3" t="n">
        <v>0</v>
      </c>
      <c r="I158" s="3" t="n">
        <v>0</v>
      </c>
      <c r="J158" s="3" t="n">
        <v>0</v>
      </c>
      <c r="K158" s="3" t="n">
        <v>0</v>
      </c>
      <c r="L158" s="3" t="n">
        <v>0</v>
      </c>
      <c r="M158" s="3" t="n">
        <v>0</v>
      </c>
      <c r="N158" s="3" t="n">
        <v>0</v>
      </c>
      <c r="O158" s="3">
        <f>SUM(C158:N158)</f>
        <v/>
      </c>
      <c r="P158" t="inlineStr">
        <is>
          <t>Assume per PMA reimbursement schedule [Alexis Garcia, 11/8/24]</t>
        </is>
      </c>
    </row>
    <row r="159">
      <c r="B159" s="8" t="inlineStr">
        <is>
          <t>Subtotal</t>
        </is>
      </c>
      <c r="C159" s="9">
        <f>SUM(C153:C158)</f>
        <v/>
      </c>
      <c r="D159" s="9">
        <f>SUM(D153:D158)</f>
        <v/>
      </c>
      <c r="E159" s="9">
        <f>SUM(E153:E158)</f>
        <v/>
      </c>
      <c r="F159" s="9">
        <f>SUM(F153:F158)</f>
        <v/>
      </c>
      <c r="G159" s="9">
        <f>SUM(G153:G158)</f>
        <v/>
      </c>
      <c r="H159" s="9">
        <f>SUM(H153:H158)</f>
        <v/>
      </c>
      <c r="I159" s="9">
        <f>SUM(I153:I158)</f>
        <v/>
      </c>
      <c r="J159" s="9">
        <f>SUM(J153:J158)</f>
        <v/>
      </c>
      <c r="K159" s="9">
        <f>SUM(K153:K158)</f>
        <v/>
      </c>
      <c r="L159" s="9">
        <f>SUM(L153:L158)</f>
        <v/>
      </c>
      <c r="M159" s="9">
        <f>SUM(M153:M158)</f>
        <v/>
      </c>
      <c r="N159" s="9">
        <f>SUM(N153:N158)</f>
        <v/>
      </c>
      <c r="O159" s="9">
        <f>SUM(C159:N159)</f>
        <v/>
      </c>
    </row>
    <row r="161">
      <c r="B161" s="5" t="inlineStr">
        <is>
          <t>Total Marketing</t>
        </is>
      </c>
      <c r="C161" s="10">
        <f>C159</f>
        <v/>
      </c>
      <c r="D161" s="10">
        <f>D159</f>
        <v/>
      </c>
      <c r="E161" s="10">
        <f>E159</f>
        <v/>
      </c>
      <c r="F161" s="10">
        <f>F159</f>
        <v/>
      </c>
      <c r="G161" s="10">
        <f>G159</f>
        <v/>
      </c>
      <c r="H161" s="10">
        <f>H159</f>
        <v/>
      </c>
      <c r="I161" s="10">
        <f>I159</f>
        <v/>
      </c>
      <c r="J161" s="10">
        <f>J159</f>
        <v/>
      </c>
      <c r="K161" s="10">
        <f>K159</f>
        <v/>
      </c>
      <c r="L161" s="10">
        <f>L159</f>
        <v/>
      </c>
      <c r="M161" s="10">
        <f>M159</f>
        <v/>
      </c>
      <c r="N161" s="10">
        <f>N159</f>
        <v/>
      </c>
      <c r="O161" s="10">
        <f>SUM(C161:N161)</f>
        <v/>
      </c>
    </row>
    <row r="163">
      <c r="B163" s="5" t="inlineStr">
        <is>
          <t>G&amp;A &amp; IT</t>
        </is>
      </c>
    </row>
    <row r="164">
      <c r="B164" s="6" t="inlineStr">
        <is>
          <t>IT EXPENSES</t>
        </is>
      </c>
    </row>
    <row r="165">
      <c r="A165" t="inlineStr">
        <is>
          <t>5805-0000</t>
        </is>
      </c>
      <c r="B165" s="7" t="inlineStr">
        <is>
          <t>Software License &amp; Support Expense</t>
        </is>
      </c>
      <c r="C165" s="3" t="n">
        <v>949.3099999999999</v>
      </c>
      <c r="D165" s="3" t="n">
        <v>2417.48</v>
      </c>
      <c r="E165" s="3" t="n">
        <v>1130.53</v>
      </c>
      <c r="F165" s="3" t="n">
        <v>1101.86</v>
      </c>
      <c r="G165" s="3" t="n">
        <v>1119.9</v>
      </c>
      <c r="H165" s="3" t="n">
        <v>1092.31</v>
      </c>
      <c r="I165" s="3" t="n">
        <v>1144.01</v>
      </c>
      <c r="J165" s="3" t="n">
        <v>1238.17</v>
      </c>
      <c r="K165" s="3" t="n">
        <v>1104.77</v>
      </c>
      <c r="L165" s="3" t="n">
        <v>1108.89</v>
      </c>
      <c r="M165" s="3" t="n">
        <v>323.3</v>
      </c>
      <c r="N165" s="3" t="n">
        <v>1786.08</v>
      </c>
      <c r="O165" s="3">
        <f>SUM(C165:N165)</f>
        <v/>
      </c>
      <c r="P165" t="inlineStr"/>
    </row>
    <row r="166">
      <c r="A166" t="inlineStr">
        <is>
          <t>5811-0000</t>
        </is>
      </c>
      <c r="B166" s="7" t="inlineStr">
        <is>
          <t>Answering Service</t>
        </is>
      </c>
      <c r="C166" s="3" t="n">
        <v>110.48</v>
      </c>
      <c r="D166" s="3" t="n">
        <v>103.17</v>
      </c>
      <c r="E166" s="3" t="n">
        <v>110.34</v>
      </c>
      <c r="F166" s="3" t="n">
        <v>110.26</v>
      </c>
      <c r="G166" s="3" t="n">
        <v>110.33</v>
      </c>
      <c r="H166" s="3" t="n">
        <v>110.37</v>
      </c>
      <c r="I166" s="3" t="n">
        <v>110.26</v>
      </c>
      <c r="J166" s="3" t="n">
        <v>110.23</v>
      </c>
      <c r="K166" s="3" t="n">
        <v>110.45</v>
      </c>
      <c r="L166" s="3" t="n">
        <v>110.24</v>
      </c>
      <c r="M166" s="3" t="n">
        <v>0</v>
      </c>
      <c r="N166" s="3" t="n">
        <v>62.76</v>
      </c>
      <c r="O166" s="3">
        <f>SUM(C166:N166)</f>
        <v/>
      </c>
      <c r="P166" t="inlineStr"/>
    </row>
    <row r="167">
      <c r="A167" t="inlineStr">
        <is>
          <t>5812-0000</t>
        </is>
      </c>
      <c r="B167" s="7" t="inlineStr">
        <is>
          <t>Phones Expense</t>
        </is>
      </c>
      <c r="C167" s="3" t="n">
        <v>734.6799999999999</v>
      </c>
      <c r="D167" s="3" t="n">
        <v>818.38</v>
      </c>
      <c r="E167" s="3" t="n">
        <v>734.6799999999999</v>
      </c>
      <c r="F167" s="3" t="n">
        <v>1060.17</v>
      </c>
      <c r="G167" s="3" t="n">
        <v>1677</v>
      </c>
      <c r="H167" s="3" t="n">
        <v>0</v>
      </c>
      <c r="I167" s="3" t="n">
        <v>950.6799999999999</v>
      </c>
      <c r="J167" s="3" t="n">
        <v>739.59</v>
      </c>
      <c r="K167" s="3" t="n">
        <v>743.4</v>
      </c>
      <c r="L167" s="3" t="n">
        <v>744.54</v>
      </c>
      <c r="M167" s="3" t="n">
        <v>0</v>
      </c>
      <c r="N167" s="3" t="n">
        <v>394.39</v>
      </c>
      <c r="O167" s="3">
        <f>SUM(C167:N167)</f>
        <v/>
      </c>
      <c r="P167" t="inlineStr"/>
    </row>
    <row r="168">
      <c r="A168" t="inlineStr">
        <is>
          <t>5813-0000</t>
        </is>
      </c>
      <c r="B168" s="7" t="inlineStr">
        <is>
          <t>Internet Expense</t>
        </is>
      </c>
      <c r="C168" s="3" t="n">
        <v>0</v>
      </c>
      <c r="D168" s="3" t="n">
        <v>0</v>
      </c>
      <c r="E168" s="3" t="n">
        <v>0</v>
      </c>
      <c r="F168" s="3" t="n">
        <v>0</v>
      </c>
      <c r="G168" s="3" t="n">
        <v>0</v>
      </c>
      <c r="H168" s="3" t="n">
        <v>0</v>
      </c>
      <c r="I168" s="3" t="n">
        <v>0</v>
      </c>
      <c r="J168" s="3" t="n">
        <v>0</v>
      </c>
      <c r="K168" s="3" t="n">
        <v>0</v>
      </c>
      <c r="L168" s="3" t="n">
        <v>0</v>
      </c>
      <c r="M168" s="3" t="n">
        <v>0</v>
      </c>
      <c r="N168" s="3" t="n">
        <v>0</v>
      </c>
      <c r="O168" s="3">
        <f>SUM(C168:N168)</f>
        <v/>
      </c>
      <c r="P168" t="inlineStr"/>
    </row>
    <row r="169">
      <c r="A169" t="inlineStr">
        <is>
          <t>5819-0000</t>
        </is>
      </c>
      <c r="B169" s="7" t="inlineStr">
        <is>
          <t>IT Reimb</t>
        </is>
      </c>
      <c r="C169" s="3" t="n">
        <v>0</v>
      </c>
      <c r="D169" s="3" t="n">
        <v>0</v>
      </c>
      <c r="E169" s="3" t="n">
        <v>0</v>
      </c>
      <c r="F169" s="3" t="n">
        <v>0</v>
      </c>
      <c r="G169" s="3" t="n">
        <v>0</v>
      </c>
      <c r="H169" s="3" t="n">
        <v>0</v>
      </c>
      <c r="I169" s="3" t="n">
        <v>0</v>
      </c>
      <c r="J169" s="3" t="n">
        <v>0</v>
      </c>
      <c r="K169" s="3" t="n">
        <v>0</v>
      </c>
      <c r="L169" s="3" t="n">
        <v>0</v>
      </c>
      <c r="M169" s="3" t="n">
        <v>0</v>
      </c>
      <c r="N169" s="3" t="n">
        <v>0</v>
      </c>
      <c r="O169" s="3">
        <f>SUM(C169:N169)</f>
        <v/>
      </c>
      <c r="P169" t="inlineStr"/>
    </row>
    <row r="170">
      <c r="B170" s="8" t="inlineStr">
        <is>
          <t>Subtotal</t>
        </is>
      </c>
      <c r="C170" s="9">
        <f>SUM(C165:C169)</f>
        <v/>
      </c>
      <c r="D170" s="9">
        <f>SUM(D165:D169)</f>
        <v/>
      </c>
      <c r="E170" s="9">
        <f>SUM(E165:E169)</f>
        <v/>
      </c>
      <c r="F170" s="9">
        <f>SUM(F165:F169)</f>
        <v/>
      </c>
      <c r="G170" s="9">
        <f>SUM(G165:G169)</f>
        <v/>
      </c>
      <c r="H170" s="9">
        <f>SUM(H165:H169)</f>
        <v/>
      </c>
      <c r="I170" s="9">
        <f>SUM(I165:I169)</f>
        <v/>
      </c>
      <c r="J170" s="9">
        <f>SUM(J165:J169)</f>
        <v/>
      </c>
      <c r="K170" s="9">
        <f>SUM(K165:K169)</f>
        <v/>
      </c>
      <c r="L170" s="9">
        <f>SUM(L165:L169)</f>
        <v/>
      </c>
      <c r="M170" s="9">
        <f>SUM(M165:M169)</f>
        <v/>
      </c>
      <c r="N170" s="9">
        <f>SUM(N165:N169)</f>
        <v/>
      </c>
      <c r="O170" s="9">
        <f>SUM(C170:N170)</f>
        <v/>
      </c>
    </row>
    <row r="172">
      <c r="B172" s="6" t="inlineStr">
        <is>
          <t>OFFICE EXPENSES</t>
        </is>
      </c>
    </row>
    <row r="173">
      <c r="A173" t="inlineStr">
        <is>
          <t>5826-0000</t>
        </is>
      </c>
      <c r="B173" s="7" t="inlineStr">
        <is>
          <t>Office Supplies &amp; Expenses</t>
        </is>
      </c>
      <c r="C173" s="3" t="n">
        <v>408.92</v>
      </c>
      <c r="D173" s="3" t="n">
        <v>128</v>
      </c>
      <c r="E173" s="3" t="n">
        <v>501.55</v>
      </c>
      <c r="F173" s="3" t="n">
        <v>194.61</v>
      </c>
      <c r="G173" s="3" t="n">
        <v>551.28</v>
      </c>
      <c r="H173" s="3" t="n">
        <v>0</v>
      </c>
      <c r="I173" s="3" t="n">
        <v>113.2</v>
      </c>
      <c r="J173" s="3" t="n">
        <v>309.47</v>
      </c>
      <c r="K173" s="3" t="n">
        <v>214.29</v>
      </c>
      <c r="L173" s="3" t="n">
        <v>115.79</v>
      </c>
      <c r="M173" s="3" t="n">
        <v>50.99</v>
      </c>
      <c r="N173" s="3" t="n">
        <v>0</v>
      </c>
      <c r="O173" s="3">
        <f>SUM(C173:N173)</f>
        <v/>
      </c>
      <c r="P173" t="inlineStr">
        <is>
          <t>Per T12 [Alexis Garcia, 11/11/24]</t>
        </is>
      </c>
    </row>
    <row r="174">
      <c r="A174" t="inlineStr">
        <is>
          <t>5828-0000</t>
        </is>
      </c>
      <c r="B174" s="7" t="inlineStr">
        <is>
          <t>Copy Machine Contract</t>
        </is>
      </c>
      <c r="C174" s="3" t="n">
        <v>115.72</v>
      </c>
      <c r="D174" s="3" t="n">
        <v>262.26</v>
      </c>
      <c r="E174" s="3" t="n">
        <v>320.68</v>
      </c>
      <c r="F174" s="3" t="n">
        <v>286.9</v>
      </c>
      <c r="G174" s="3" t="n">
        <v>290.14</v>
      </c>
      <c r="H174" s="3" t="n">
        <v>269.08</v>
      </c>
      <c r="I174" s="3" t="n">
        <v>275.04</v>
      </c>
      <c r="J174" s="3" t="n">
        <v>361.12</v>
      </c>
      <c r="K174" s="3" t="n">
        <v>307.72</v>
      </c>
      <c r="L174" s="3" t="n">
        <v>271.2</v>
      </c>
      <c r="M174" s="3" t="n">
        <v>0</v>
      </c>
      <c r="N174" s="3" t="n">
        <v>188.6</v>
      </c>
      <c r="O174" s="3">
        <f>SUM(C174:N174)</f>
        <v/>
      </c>
      <c r="P174" t="inlineStr">
        <is>
          <t>Per T12 [Alexis Garcia, 11/11/24]</t>
        </is>
      </c>
    </row>
    <row r="175">
      <c r="A175" t="inlineStr">
        <is>
          <t>5829-0000</t>
        </is>
      </c>
      <c r="B175" s="7" t="inlineStr">
        <is>
          <t>Postage</t>
        </is>
      </c>
      <c r="C175" s="3" t="n">
        <v>0</v>
      </c>
      <c r="D175" s="3" t="n">
        <v>0</v>
      </c>
      <c r="E175" s="3" t="n">
        <v>196.87</v>
      </c>
      <c r="F175" s="3" t="n">
        <v>0</v>
      </c>
      <c r="G175" s="3" t="n">
        <v>-128</v>
      </c>
      <c r="H175" s="3" t="n">
        <v>128</v>
      </c>
      <c r="I175" s="3" t="n">
        <v>163.12</v>
      </c>
      <c r="J175" s="3" t="n">
        <v>128</v>
      </c>
      <c r="K175" s="3" t="n">
        <v>128</v>
      </c>
      <c r="L175" s="3" t="n">
        <v>128</v>
      </c>
      <c r="M175" s="3" t="n">
        <v>0</v>
      </c>
      <c r="N175" s="3" t="n">
        <v>0</v>
      </c>
      <c r="O175" s="3">
        <f>SUM(C175:N175)</f>
        <v/>
      </c>
      <c r="P175" t="inlineStr">
        <is>
          <t>Per T12 [Alexis Garcia, 11/11/24]</t>
        </is>
      </c>
    </row>
    <row r="176">
      <c r="B176" s="8" t="inlineStr">
        <is>
          <t>Subtotal</t>
        </is>
      </c>
      <c r="C176" s="9">
        <f>SUM(C173:C175)</f>
        <v/>
      </c>
      <c r="D176" s="9">
        <f>SUM(D173:D175)</f>
        <v/>
      </c>
      <c r="E176" s="9">
        <f>SUM(E173:E175)</f>
        <v/>
      </c>
      <c r="F176" s="9">
        <f>SUM(F173:F175)</f>
        <v/>
      </c>
      <c r="G176" s="9">
        <f>SUM(G173:G175)</f>
        <v/>
      </c>
      <c r="H176" s="9">
        <f>SUM(H173:H175)</f>
        <v/>
      </c>
      <c r="I176" s="9">
        <f>SUM(I173:I175)</f>
        <v/>
      </c>
      <c r="J176" s="9">
        <f>SUM(J173:J175)</f>
        <v/>
      </c>
      <c r="K176" s="9">
        <f>SUM(K173:K175)</f>
        <v/>
      </c>
      <c r="L176" s="9">
        <f>SUM(L173:L175)</f>
        <v/>
      </c>
      <c r="M176" s="9">
        <f>SUM(M173:M175)</f>
        <v/>
      </c>
      <c r="N176" s="9">
        <f>SUM(N173:N175)</f>
        <v/>
      </c>
      <c r="O176" s="9">
        <f>SUM(C176:N176)</f>
        <v/>
      </c>
    </row>
    <row r="178">
      <c r="B178" s="6" t="inlineStr">
        <is>
          <t>EVICTION EXPENSES</t>
        </is>
      </c>
    </row>
    <row r="179">
      <c r="A179" t="inlineStr">
        <is>
          <t>5861-0000</t>
        </is>
      </c>
      <c r="B179" s="7" t="inlineStr">
        <is>
          <t>Eviction: Legal Expenses</t>
        </is>
      </c>
      <c r="C179" s="3" t="n">
        <v>0</v>
      </c>
      <c r="D179" s="3" t="n">
        <v>0</v>
      </c>
      <c r="E179" s="3" t="n">
        <v>0</v>
      </c>
      <c r="F179" s="3" t="n">
        <v>0</v>
      </c>
      <c r="G179" s="3" t="n">
        <v>0</v>
      </c>
      <c r="H179" s="3" t="n">
        <v>0</v>
      </c>
      <c r="I179" s="3" t="n">
        <v>0</v>
      </c>
      <c r="J179" s="3" t="n">
        <v>103.95</v>
      </c>
      <c r="K179" s="3" t="n">
        <v>0</v>
      </c>
      <c r="L179" s="3" t="n">
        <v>0</v>
      </c>
      <c r="M179" s="3" t="n">
        <v>0</v>
      </c>
      <c r="N179" s="3" t="n">
        <v>0</v>
      </c>
      <c r="O179" s="3">
        <f>SUM(C179:N179)</f>
        <v/>
      </c>
      <c r="P179" t="inlineStr"/>
    </row>
    <row r="180">
      <c r="B180" s="8" t="inlineStr">
        <is>
          <t>Subtotal</t>
        </is>
      </c>
      <c r="C180" s="9">
        <f>SUM(C179:C179)</f>
        <v/>
      </c>
      <c r="D180" s="9">
        <f>SUM(D179:D179)</f>
        <v/>
      </c>
      <c r="E180" s="9">
        <f>SUM(E179:E179)</f>
        <v/>
      </c>
      <c r="F180" s="9">
        <f>SUM(F179:F179)</f>
        <v/>
      </c>
      <c r="G180" s="9">
        <f>SUM(G179:G179)</f>
        <v/>
      </c>
      <c r="H180" s="9">
        <f>SUM(H179:H179)</f>
        <v/>
      </c>
      <c r="I180" s="9">
        <f>SUM(I179:I179)</f>
        <v/>
      </c>
      <c r="J180" s="9">
        <f>SUM(J179:J179)</f>
        <v/>
      </c>
      <c r="K180" s="9">
        <f>SUM(K179:K179)</f>
        <v/>
      </c>
      <c r="L180" s="9">
        <f>SUM(L179:L179)</f>
        <v/>
      </c>
      <c r="M180" s="9">
        <f>SUM(M179:M179)</f>
        <v/>
      </c>
      <c r="N180" s="9">
        <f>SUM(N179:N179)</f>
        <v/>
      </c>
      <c r="O180" s="9">
        <f>SUM(C180:N180)</f>
        <v/>
      </c>
    </row>
    <row r="182">
      <c r="B182" s="6" t="inlineStr">
        <is>
          <t>OTHER G &amp; A EXPENSES</t>
        </is>
      </c>
    </row>
    <row r="183">
      <c r="A183" t="inlineStr">
        <is>
          <t>5031-0000</t>
        </is>
      </c>
      <c r="B183" s="7" t="inlineStr">
        <is>
          <t>Hiring Expenses</t>
        </is>
      </c>
      <c r="C183" s="3" t="n">
        <v>0</v>
      </c>
      <c r="D183" s="3" t="n">
        <v>0</v>
      </c>
      <c r="E183" s="3" t="n">
        <v>0</v>
      </c>
      <c r="F183" s="3" t="n">
        <v>0</v>
      </c>
      <c r="G183" s="3" t="n">
        <v>0</v>
      </c>
      <c r="H183" s="3" t="n">
        <v>0</v>
      </c>
      <c r="I183" s="3" t="n">
        <v>0</v>
      </c>
      <c r="J183" s="3" t="n">
        <v>0</v>
      </c>
      <c r="K183" s="3" t="n">
        <v>0</v>
      </c>
      <c r="L183" s="3" t="n">
        <v>0</v>
      </c>
      <c r="M183" s="3" t="n">
        <v>0</v>
      </c>
      <c r="N183" s="3" t="n">
        <v>376.97</v>
      </c>
      <c r="O183" s="3">
        <f>SUM(C183:N183)</f>
        <v/>
      </c>
      <c r="P183" t="inlineStr">
        <is>
          <t>Assume new hire swag boxes $70 and NOTCH $500 [Alexis Garcia, 11/8/24]</t>
        </is>
      </c>
    </row>
    <row r="184">
      <c r="A184" t="inlineStr">
        <is>
          <t>5750-0000</t>
        </is>
      </c>
      <c r="B184" s="7" t="inlineStr">
        <is>
          <t>Customer Screening</t>
        </is>
      </c>
      <c r="C184" s="3" t="n">
        <v>206.28</v>
      </c>
      <c r="D184" s="3" t="n">
        <v>338.74</v>
      </c>
      <c r="E184" s="3" t="n">
        <v>212.63</v>
      </c>
      <c r="F184" s="3" t="n">
        <v>79.67</v>
      </c>
      <c r="G184" s="3" t="n">
        <v>239.24</v>
      </c>
      <c r="H184" s="3" t="n">
        <v>325.8</v>
      </c>
      <c r="I184" s="3" t="n">
        <v>79.67</v>
      </c>
      <c r="J184" s="3" t="n">
        <v>185.86</v>
      </c>
      <c r="K184" s="3" t="n">
        <v>425.65</v>
      </c>
      <c r="L184" s="3" t="n">
        <v>53.1</v>
      </c>
      <c r="M184" s="3" t="n">
        <v>133.85</v>
      </c>
      <c r="N184" s="3" t="n">
        <v>0</v>
      </c>
      <c r="O184" s="3">
        <f>SUM(C184:N184)</f>
        <v/>
      </c>
      <c r="P184" t="inlineStr">
        <is>
          <t>$21.75/screening [Alexis Garcia, 11/8/24]</t>
        </is>
      </c>
    </row>
    <row r="185">
      <c r="A185" t="inlineStr">
        <is>
          <t>5765-0000</t>
        </is>
      </c>
      <c r="B185" s="7" t="inlineStr">
        <is>
          <t>Uniforms</t>
        </is>
      </c>
      <c r="C185" s="3" t="n">
        <v>0</v>
      </c>
      <c r="D185" s="3" t="n">
        <v>0</v>
      </c>
      <c r="E185" s="3" t="n">
        <v>0</v>
      </c>
      <c r="F185" s="3" t="n">
        <v>0</v>
      </c>
      <c r="G185" s="3" t="n">
        <v>47.58</v>
      </c>
      <c r="H185" s="3" t="n">
        <v>0</v>
      </c>
      <c r="I185" s="3" t="n">
        <v>0</v>
      </c>
      <c r="J185" s="3" t="n">
        <v>307.25</v>
      </c>
      <c r="K185" s="3" t="n">
        <v>0</v>
      </c>
      <c r="L185" s="3" t="n">
        <v>0</v>
      </c>
      <c r="M185" s="3" t="n">
        <v>0</v>
      </c>
      <c r="N185" s="3" t="n">
        <v>0</v>
      </c>
      <c r="O185" s="3">
        <f>SUM(C185:N185)</f>
        <v/>
      </c>
      <c r="P185" t="inlineStr"/>
    </row>
    <row r="186">
      <c r="A186" t="inlineStr">
        <is>
          <t>5901-0000</t>
        </is>
      </c>
      <c r="B186" s="7" t="inlineStr">
        <is>
          <t>Bank Fees</t>
        </is>
      </c>
      <c r="C186" s="3" t="n">
        <v>77.67</v>
      </c>
      <c r="D186" s="3" t="n">
        <v>158.77</v>
      </c>
      <c r="E186" s="3" t="n">
        <v>111.3</v>
      </c>
      <c r="F186" s="3" t="n">
        <v>134</v>
      </c>
      <c r="G186" s="3" t="n">
        <v>84.95999999999999</v>
      </c>
      <c r="H186" s="3" t="n">
        <v>217.41</v>
      </c>
      <c r="I186" s="3" t="n">
        <v>110.26</v>
      </c>
      <c r="J186" s="3" t="n">
        <v>206.65</v>
      </c>
      <c r="K186" s="3" t="n">
        <v>257.69</v>
      </c>
      <c r="L186" s="3" t="n">
        <v>204.25</v>
      </c>
      <c r="M186" s="3" t="n">
        <v>243.4</v>
      </c>
      <c r="N186" s="3" t="n">
        <v>229.66</v>
      </c>
      <c r="O186" s="3">
        <f>SUM(C186:N186)</f>
        <v/>
      </c>
      <c r="P186" t="inlineStr">
        <is>
          <t>Trend form T12 [Alexis Garcia, 11/8/24]</t>
        </is>
      </c>
    </row>
    <row r="187">
      <c r="A187" t="inlineStr">
        <is>
          <t>5905-0000</t>
        </is>
      </c>
      <c r="B187" s="7" t="inlineStr">
        <is>
          <t>Dues &amp; Subscriptions</t>
        </is>
      </c>
      <c r="C187" s="3" t="n">
        <v>25.6</v>
      </c>
      <c r="D187" s="3" t="n">
        <v>25.6</v>
      </c>
      <c r="E187" s="3" t="n">
        <v>25.6</v>
      </c>
      <c r="F187" s="3" t="n">
        <v>25.6</v>
      </c>
      <c r="G187" s="3" t="n">
        <v>25.6</v>
      </c>
      <c r="H187" s="3" t="n">
        <v>969.1</v>
      </c>
      <c r="I187" s="3" t="n">
        <v>33.05</v>
      </c>
      <c r="J187" s="3" t="n">
        <v>25.6</v>
      </c>
      <c r="K187" s="3" t="n">
        <v>25.6</v>
      </c>
      <c r="L187" s="3" t="n">
        <v>33.05</v>
      </c>
      <c r="M187" s="3" t="n">
        <v>32.78</v>
      </c>
      <c r="N187" s="3" t="n">
        <v>0</v>
      </c>
      <c r="O187" s="3">
        <f>SUM(C187:N187)</f>
        <v/>
      </c>
      <c r="P187" t="inlineStr">
        <is>
          <t>Trend form T12 [Alexis Garcia, 11/8/24]</t>
        </is>
      </c>
    </row>
    <row r="188">
      <c r="A188" t="inlineStr">
        <is>
          <t>5906-0000</t>
        </is>
      </c>
      <c r="B188" s="7" t="inlineStr">
        <is>
          <t>Teammate Relations</t>
        </is>
      </c>
      <c r="C188" s="3" t="n">
        <v>0</v>
      </c>
      <c r="D188" s="3" t="n">
        <v>0</v>
      </c>
      <c r="E188" s="3" t="n">
        <v>0</v>
      </c>
      <c r="F188" s="3" t="n">
        <v>0</v>
      </c>
      <c r="G188" s="3" t="n">
        <v>0</v>
      </c>
      <c r="H188" s="3" t="n">
        <v>0</v>
      </c>
      <c r="I188" s="3" t="n">
        <v>0</v>
      </c>
      <c r="J188" s="3" t="n">
        <v>0</v>
      </c>
      <c r="K188" s="3" t="n">
        <v>56</v>
      </c>
      <c r="L188" s="3" t="n">
        <v>0</v>
      </c>
      <c r="M188" s="3" t="n">
        <v>120.47</v>
      </c>
      <c r="N188" s="3" t="n">
        <v>174.26</v>
      </c>
      <c r="O188" s="3">
        <f>SUM(C188:N188)</f>
        <v/>
      </c>
      <c r="P188" t="inlineStr">
        <is>
          <t>Assume 3 teammates for lunches, trainings, incentives, meetings [Alexis Garcia, 11/8/24]</t>
        </is>
      </c>
    </row>
    <row r="189">
      <c r="A189" t="inlineStr">
        <is>
          <t>5912-0000</t>
        </is>
      </c>
      <c r="B189" s="7" t="inlineStr">
        <is>
          <t>License &amp; Permit Fee</t>
        </is>
      </c>
      <c r="C189" s="3" t="n">
        <v>0</v>
      </c>
      <c r="D189" s="3" t="n">
        <v>1290</v>
      </c>
      <c r="E189" s="3" t="n">
        <v>0</v>
      </c>
      <c r="F189" s="3" t="n">
        <v>290</v>
      </c>
      <c r="G189" s="3" t="n">
        <v>-601.5</v>
      </c>
      <c r="H189" s="3" t="n">
        <v>744.76</v>
      </c>
      <c r="I189" s="3" t="n">
        <v>0</v>
      </c>
      <c r="J189" s="3" t="n">
        <v>390</v>
      </c>
      <c r="K189" s="3" t="n">
        <v>0</v>
      </c>
      <c r="L189" s="3" t="n">
        <v>0</v>
      </c>
      <c r="M189" s="3" t="n">
        <v>0</v>
      </c>
      <c r="N189" s="3" t="n">
        <v>0</v>
      </c>
      <c r="O189" s="3">
        <f>SUM(C189:N189)</f>
        <v/>
      </c>
      <c r="P189" t="inlineStr">
        <is>
          <t>Trend form T12 [Alexis Garcia, 11/8/24]</t>
        </is>
      </c>
    </row>
    <row r="190">
      <c r="A190" t="inlineStr">
        <is>
          <t>5916-0000</t>
        </is>
      </c>
      <c r="B190" s="7" t="inlineStr">
        <is>
          <t>Training/Education/Conferences</t>
        </is>
      </c>
      <c r="C190" s="3" t="n">
        <v>0</v>
      </c>
      <c r="D190" s="3" t="n">
        <v>0</v>
      </c>
      <c r="E190" s="3" t="n">
        <v>859.49</v>
      </c>
      <c r="F190" s="3" t="n">
        <v>0</v>
      </c>
      <c r="G190" s="3" t="n">
        <v>0</v>
      </c>
      <c r="H190" s="3" t="n">
        <v>0</v>
      </c>
      <c r="I190" s="3" t="n">
        <v>0</v>
      </c>
      <c r="J190" s="3" t="n">
        <v>0</v>
      </c>
      <c r="K190" s="3" t="n">
        <v>0</v>
      </c>
      <c r="L190" s="3" t="n">
        <v>0</v>
      </c>
      <c r="M190" s="3" t="n">
        <v>0</v>
      </c>
      <c r="N190" s="3" t="n">
        <v>0</v>
      </c>
      <c r="O190" s="3">
        <f>SUM(C190:N190)</f>
        <v/>
      </c>
      <c r="P190" t="inlineStr">
        <is>
          <t>Assume Edge2Learn training software [Alexis Garcia, 11/8/24]</t>
        </is>
      </c>
    </row>
    <row r="191">
      <c r="A191" t="inlineStr">
        <is>
          <t>5941-0000</t>
        </is>
      </c>
      <c r="B191" s="7" t="inlineStr">
        <is>
          <t>Compliance - HUD/Housing</t>
        </is>
      </c>
      <c r="C191" s="3" t="n">
        <v>0</v>
      </c>
      <c r="D191" s="3" t="n">
        <v>0</v>
      </c>
      <c r="E191" s="3" t="n">
        <v>0</v>
      </c>
      <c r="F191" s="3" t="n">
        <v>0</v>
      </c>
      <c r="G191" s="3" t="n">
        <v>4720</v>
      </c>
      <c r="H191" s="3" t="n">
        <v>0</v>
      </c>
      <c r="I191" s="3" t="n">
        <v>0</v>
      </c>
      <c r="J191" s="3" t="n">
        <v>0</v>
      </c>
      <c r="K191" s="3" t="n">
        <v>0</v>
      </c>
      <c r="L191" s="3" t="n">
        <v>0</v>
      </c>
      <c r="M191" s="3" t="n">
        <v>0</v>
      </c>
      <c r="N191" s="3" t="n">
        <v>0</v>
      </c>
      <c r="O191" s="3">
        <f>SUM(C191:N191)</f>
        <v/>
      </c>
      <c r="P191" t="inlineStr">
        <is>
          <t>Assume TDHCA Compliance
Assume RAD Res. Association $25x19 units = $475/year [Alexis Garcia, 11/8/24]</t>
        </is>
      </c>
    </row>
    <row r="192">
      <c r="A192" t="inlineStr">
        <is>
          <t>5945-0000</t>
        </is>
      </c>
      <c r="B192" s="7" t="inlineStr">
        <is>
          <t>Compliance &amp; Admin Reimb</t>
        </is>
      </c>
      <c r="C192" s="3" t="n">
        <v>0</v>
      </c>
      <c r="D192" s="3" t="n">
        <v>0</v>
      </c>
      <c r="E192" s="3" t="n">
        <v>0</v>
      </c>
      <c r="F192" s="3" t="n">
        <v>0</v>
      </c>
      <c r="G192" s="3" t="n">
        <v>0</v>
      </c>
      <c r="H192" s="3" t="n">
        <v>0</v>
      </c>
      <c r="I192" s="3" t="n">
        <v>0</v>
      </c>
      <c r="J192" s="3" t="n">
        <v>0</v>
      </c>
      <c r="K192" s="3" t="n">
        <v>0</v>
      </c>
      <c r="L192" s="3" t="n">
        <v>0</v>
      </c>
      <c r="M192" s="3" t="n">
        <v>0</v>
      </c>
      <c r="N192" s="3" t="n">
        <v>3848.94</v>
      </c>
      <c r="O192" s="3">
        <f>SUM(C192:N192)</f>
        <v/>
      </c>
      <c r="P192" t="inlineStr">
        <is>
          <t>1.2% compliance fee/month (from total revenue) + $12/unit for every RAD unit. Capstone is currently charging 3.6% total management and compliance. [Alexis Garcia, 11/8/24]</t>
        </is>
      </c>
    </row>
    <row r="193">
      <c r="A193" t="inlineStr">
        <is>
          <t>5956-0000</t>
        </is>
      </c>
      <c r="B193" s="7" t="inlineStr">
        <is>
          <t>Other Professional Services</t>
        </is>
      </c>
      <c r="C193" s="3" t="n">
        <v>174.4</v>
      </c>
      <c r="D193" s="3" t="n">
        <v>1760.09</v>
      </c>
      <c r="E193" s="3" t="n">
        <v>652.21</v>
      </c>
      <c r="F193" s="3" t="n">
        <v>256.85</v>
      </c>
      <c r="G193" s="3" t="n">
        <v>249.52</v>
      </c>
      <c r="H193" s="3" t="n">
        <v>70.5</v>
      </c>
      <c r="I193" s="3" t="n">
        <v>70.5</v>
      </c>
      <c r="J193" s="3" t="n">
        <v>583.1799999999999</v>
      </c>
      <c r="K193" s="3" t="n">
        <v>0</v>
      </c>
      <c r="L193" s="3" t="n">
        <v>928.05</v>
      </c>
      <c r="M193" s="3" t="n">
        <v>358.01</v>
      </c>
      <c r="N193" s="3" t="n">
        <v>0</v>
      </c>
      <c r="O193" s="3">
        <f>SUM(C193:N193)</f>
        <v/>
      </c>
      <c r="P193" t="inlineStr">
        <is>
          <t>Trend off T12 [Alexis Garcia, 11/8/24]</t>
        </is>
      </c>
    </row>
    <row r="194">
      <c r="B194" s="8" t="inlineStr">
        <is>
          <t>Subtotal</t>
        </is>
      </c>
      <c r="C194" s="9">
        <f>SUM(C183:C193)</f>
        <v/>
      </c>
      <c r="D194" s="9">
        <f>SUM(D183:D193)</f>
        <v/>
      </c>
      <c r="E194" s="9">
        <f>SUM(E183:E193)</f>
        <v/>
      </c>
      <c r="F194" s="9">
        <f>SUM(F183:F193)</f>
        <v/>
      </c>
      <c r="G194" s="9">
        <f>SUM(G183:G193)</f>
        <v/>
      </c>
      <c r="H194" s="9">
        <f>SUM(H183:H193)</f>
        <v/>
      </c>
      <c r="I194" s="9">
        <f>SUM(I183:I193)</f>
        <v/>
      </c>
      <c r="J194" s="9">
        <f>SUM(J183:J193)</f>
        <v/>
      </c>
      <c r="K194" s="9">
        <f>SUM(K183:K193)</f>
        <v/>
      </c>
      <c r="L194" s="9">
        <f>SUM(L183:L193)</f>
        <v/>
      </c>
      <c r="M194" s="9">
        <f>SUM(M183:M193)</f>
        <v/>
      </c>
      <c r="N194" s="9">
        <f>SUM(N183:N193)</f>
        <v/>
      </c>
      <c r="O194" s="9">
        <f>SUM(C194:N194)</f>
        <v/>
      </c>
    </row>
    <row r="196">
      <c r="B196" s="5" t="inlineStr">
        <is>
          <t>Total G&amp;A &amp; IT</t>
        </is>
      </c>
      <c r="C196" s="10">
        <f>C170+C176+C180+C194</f>
        <v/>
      </c>
      <c r="D196" s="10">
        <f>D170+D176+D180+D194</f>
        <v/>
      </c>
      <c r="E196" s="10">
        <f>E170+E176+E180+E194</f>
        <v/>
      </c>
      <c r="F196" s="10">
        <f>F170+F176+F180+F194</f>
        <v/>
      </c>
      <c r="G196" s="10">
        <f>G170+G176+G180+G194</f>
        <v/>
      </c>
      <c r="H196" s="10">
        <f>H170+H176+H180+H194</f>
        <v/>
      </c>
      <c r="I196" s="10">
        <f>I170+I176+I180+I194</f>
        <v/>
      </c>
      <c r="J196" s="10">
        <f>J170+J176+J180+J194</f>
        <v/>
      </c>
      <c r="K196" s="10">
        <f>K170+K176+K180+K194</f>
        <v/>
      </c>
      <c r="L196" s="10">
        <f>L170+L176+L180+L194</f>
        <v/>
      </c>
      <c r="M196" s="10">
        <f>M170+M176+M180+M194</f>
        <v/>
      </c>
      <c r="N196" s="10">
        <f>N170+N176+N180+N194</f>
        <v/>
      </c>
      <c r="O196" s="10">
        <f>SUM(C196:N196)</f>
        <v/>
      </c>
    </row>
    <row r="198">
      <c r="B198" s="5" t="inlineStr">
        <is>
          <t>UTILITIES</t>
        </is>
      </c>
    </row>
    <row r="199">
      <c r="B199" s="6" t="inlineStr">
        <is>
          <t>ELECTRICAL OPEX</t>
        </is>
      </c>
    </row>
    <row r="200">
      <c r="A200" t="inlineStr">
        <is>
          <t>5105-1000</t>
        </is>
      </c>
      <c r="B200" s="7" t="inlineStr">
        <is>
          <t>Electrical Supplies</t>
        </is>
      </c>
      <c r="C200" s="3" t="n">
        <v>0</v>
      </c>
      <c r="D200" s="3" t="n">
        <v>0</v>
      </c>
      <c r="E200" s="3" t="n">
        <v>0</v>
      </c>
      <c r="F200" s="3" t="n">
        <v>0</v>
      </c>
      <c r="G200" s="3" t="n">
        <v>0</v>
      </c>
      <c r="H200" s="3" t="n">
        <v>0</v>
      </c>
      <c r="I200" s="3" t="n">
        <v>0</v>
      </c>
      <c r="J200" s="3" t="n">
        <v>0</v>
      </c>
      <c r="K200" s="3" t="n">
        <v>0</v>
      </c>
      <c r="L200" s="3" t="n">
        <v>0</v>
      </c>
      <c r="M200" s="3" t="n">
        <v>0</v>
      </c>
      <c r="N200" s="3" t="n">
        <v>0</v>
      </c>
      <c r="O200" s="3">
        <f>SUM(C200:N200)</f>
        <v/>
      </c>
      <c r="P200" t="inlineStr">
        <is>
          <t>T12 reflects $7k [Alexis Garcia, 11/8/24]</t>
        </is>
      </c>
    </row>
    <row r="201">
      <c r="A201" t="inlineStr">
        <is>
          <t>5105-4000</t>
        </is>
      </c>
      <c r="B201" s="7" t="inlineStr">
        <is>
          <t>Electrical Services</t>
        </is>
      </c>
      <c r="C201" s="3" t="n">
        <v>0</v>
      </c>
      <c r="D201" s="3" t="n">
        <v>0</v>
      </c>
      <c r="E201" s="3" t="n">
        <v>0</v>
      </c>
      <c r="F201" s="3" t="n">
        <v>0</v>
      </c>
      <c r="G201" s="3" t="n">
        <v>0</v>
      </c>
      <c r="H201" s="3" t="n">
        <v>0</v>
      </c>
      <c r="I201" s="3" t="n">
        <v>0</v>
      </c>
      <c r="J201" s="3" t="n">
        <v>0</v>
      </c>
      <c r="K201" s="3" t="n">
        <v>0</v>
      </c>
      <c r="L201" s="3" t="n">
        <v>0</v>
      </c>
      <c r="M201" s="3" t="n">
        <v>0</v>
      </c>
      <c r="N201" s="3" t="n">
        <v>0</v>
      </c>
      <c r="O201" s="3">
        <f>SUM(C201:N201)</f>
        <v/>
      </c>
      <c r="P201" t="inlineStr">
        <is>
          <t>T12 reflects $7k [Alexis Garcia, 11/8/24]</t>
        </is>
      </c>
    </row>
    <row r="202">
      <c r="B202" s="8" t="inlineStr">
        <is>
          <t>Subtotal</t>
        </is>
      </c>
      <c r="C202" s="9">
        <f>SUM(C200:C201)</f>
        <v/>
      </c>
      <c r="D202" s="9">
        <f>SUM(D200:D201)</f>
        <v/>
      </c>
      <c r="E202" s="9">
        <f>SUM(E200:E201)</f>
        <v/>
      </c>
      <c r="F202" s="9">
        <f>SUM(F200:F201)</f>
        <v/>
      </c>
      <c r="G202" s="9">
        <f>SUM(G200:G201)</f>
        <v/>
      </c>
      <c r="H202" s="9">
        <f>SUM(H200:H201)</f>
        <v/>
      </c>
      <c r="I202" s="9">
        <f>SUM(I200:I201)</f>
        <v/>
      </c>
      <c r="J202" s="9">
        <f>SUM(J200:J201)</f>
        <v/>
      </c>
      <c r="K202" s="9">
        <f>SUM(K200:K201)</f>
        <v/>
      </c>
      <c r="L202" s="9">
        <f>SUM(L200:L201)</f>
        <v/>
      </c>
      <c r="M202" s="9">
        <f>SUM(M200:M201)</f>
        <v/>
      </c>
      <c r="N202" s="9">
        <f>SUM(N200:N201)</f>
        <v/>
      </c>
      <c r="O202" s="9">
        <f>SUM(C202:N202)</f>
        <v/>
      </c>
    </row>
    <row r="204">
      <c r="B204" s="6" t="inlineStr">
        <is>
          <t>UTILITIES EXPENSES</t>
        </is>
      </c>
    </row>
    <row r="205">
      <c r="A205" t="inlineStr">
        <is>
          <t>6001-0010</t>
        </is>
      </c>
      <c r="B205" s="7" t="inlineStr">
        <is>
          <t>Expense - Electricity Tenant</t>
        </is>
      </c>
      <c r="C205" s="3" t="n">
        <v>-83.47</v>
      </c>
      <c r="D205" s="3" t="n">
        <v>-156.95</v>
      </c>
      <c r="E205" s="3" t="n">
        <v>-113.19</v>
      </c>
      <c r="F205" s="3" t="n">
        <v>-192.78</v>
      </c>
      <c r="G205" s="3" t="n">
        <v>-198.55</v>
      </c>
      <c r="H205" s="3" t="n">
        <v>-165.44</v>
      </c>
      <c r="I205" s="3" t="n">
        <v>-223.44</v>
      </c>
      <c r="J205" s="3" t="n">
        <v>0</v>
      </c>
      <c r="K205" s="3" t="n">
        <v>-64.89</v>
      </c>
      <c r="L205" s="3" t="n">
        <v>0</v>
      </c>
      <c r="M205" s="3" t="n">
        <v>-61.9</v>
      </c>
      <c r="N205" s="3" t="n">
        <v>0</v>
      </c>
      <c r="O205" s="3">
        <f>SUM(C205:N205)</f>
        <v/>
      </c>
      <c r="P205" t="inlineStr">
        <is>
          <t>T12 avg $487 [Alexis Garcia, 11/8/24]</t>
        </is>
      </c>
    </row>
    <row r="206">
      <c r="A206" t="inlineStr">
        <is>
          <t>6001-0040</t>
        </is>
      </c>
      <c r="B206" s="7" t="inlineStr">
        <is>
          <t>Expense - Electricity Common</t>
        </is>
      </c>
      <c r="C206" s="3" t="n">
        <v>2111.27</v>
      </c>
      <c r="D206" s="3" t="n">
        <v>2481.5</v>
      </c>
      <c r="E206" s="3" t="n">
        <v>1895.78</v>
      </c>
      <c r="F206" s="3" t="n">
        <v>1703.85</v>
      </c>
      <c r="G206" s="3" t="n">
        <v>2494.41</v>
      </c>
      <c r="H206" s="3" t="n">
        <v>149.75</v>
      </c>
      <c r="I206" s="3" t="n">
        <v>2659.18</v>
      </c>
      <c r="J206" s="3" t="n">
        <v>4254.44</v>
      </c>
      <c r="K206" s="3" t="n">
        <v>2188.53</v>
      </c>
      <c r="L206" s="3" t="n">
        <v>2551.45</v>
      </c>
      <c r="M206" s="3" t="n">
        <v>2197.4</v>
      </c>
      <c r="N206" s="3" t="n">
        <v>3632.69</v>
      </c>
      <c r="O206" s="3">
        <f>SUM(C206:N206)</f>
        <v/>
      </c>
      <c r="P206" t="inlineStr">
        <is>
          <t>T12 reflects $25.1k YTD [Alexis Garcia, 11/8/24]</t>
        </is>
      </c>
    </row>
    <row r="207">
      <c r="A207" t="inlineStr">
        <is>
          <t>6001-0060</t>
        </is>
      </c>
      <c r="B207" s="7" t="inlineStr">
        <is>
          <t>Expense - Electricity Vacant</t>
        </is>
      </c>
      <c r="C207" s="3" t="n">
        <v>698.04</v>
      </c>
      <c r="D207" s="3" t="n">
        <v>1704.77</v>
      </c>
      <c r="E207" s="3" t="n">
        <v>689.11</v>
      </c>
      <c r="F207" s="3" t="n">
        <v>368.6</v>
      </c>
      <c r="G207" s="3" t="n">
        <v>323.73</v>
      </c>
      <c r="H207" s="3" t="n">
        <v>72.70999999999999</v>
      </c>
      <c r="I207" s="3" t="n">
        <v>69.84999999999999</v>
      </c>
      <c r="J207" s="3" t="n">
        <v>358.88</v>
      </c>
      <c r="K207" s="3" t="n">
        <v>25.96</v>
      </c>
      <c r="L207" s="3" t="n">
        <v>512.49</v>
      </c>
      <c r="M207" s="3" t="n">
        <v>0</v>
      </c>
      <c r="N207" s="3" t="n">
        <v>622.62</v>
      </c>
      <c r="O207" s="3">
        <f>SUM(C207:N207)</f>
        <v/>
      </c>
      <c r="P207" t="inlineStr">
        <is>
          <t>Assume $10 avg/unit for reads and processing fees [Alexis Garcia, 11/8/24]</t>
        </is>
      </c>
    </row>
    <row r="208">
      <c r="A208" t="inlineStr">
        <is>
          <t>6025-0040</t>
        </is>
      </c>
      <c r="B208" s="7" t="inlineStr">
        <is>
          <t>Expense - Water/Sewer Common</t>
        </is>
      </c>
      <c r="C208" s="3" t="n">
        <v>6163.33</v>
      </c>
      <c r="D208" s="3" t="n">
        <v>6205.34</v>
      </c>
      <c r="E208" s="3" t="n">
        <v>5323.92</v>
      </c>
      <c r="F208" s="3" t="n">
        <v>5141.86</v>
      </c>
      <c r="G208" s="3" t="n">
        <v>4911.03</v>
      </c>
      <c r="H208" s="3" t="n">
        <v>5347.87</v>
      </c>
      <c r="I208" s="3" t="n">
        <v>5397.52</v>
      </c>
      <c r="J208" s="3" t="n">
        <v>5844.18</v>
      </c>
      <c r="K208" s="3" t="n">
        <v>6955.93</v>
      </c>
      <c r="L208" s="3" t="n">
        <v>7311.88</v>
      </c>
      <c r="M208" s="3" t="n">
        <v>0</v>
      </c>
      <c r="N208" s="3" t="n">
        <v>5327.36</v>
      </c>
      <c r="O208" s="3">
        <f>SUM(C208:N208)</f>
        <v/>
      </c>
      <c r="P208" t="inlineStr">
        <is>
          <t>T12 reflects total $72.5k YTD (water, irrigation, wastewater GLs) [Alexis Garcia, 11/8/24]</t>
        </is>
      </c>
    </row>
    <row r="209">
      <c r="A209" t="inlineStr">
        <is>
          <t>6030-0000</t>
        </is>
      </c>
      <c r="B209" s="7" t="inlineStr">
        <is>
          <t>Expense - Trash Removal</t>
        </is>
      </c>
      <c r="C209" s="3" t="n">
        <v>5050.59</v>
      </c>
      <c r="D209" s="3" t="n">
        <v>4550.92</v>
      </c>
      <c r="E209" s="3" t="n">
        <v>4541.94</v>
      </c>
      <c r="F209" s="3" t="n">
        <v>4501.59</v>
      </c>
      <c r="G209" s="3" t="n">
        <v>5688.96</v>
      </c>
      <c r="H209" s="3" t="n">
        <v>5692.45</v>
      </c>
      <c r="I209" s="3" t="n">
        <v>5335.93</v>
      </c>
      <c r="J209" s="3" t="n">
        <v>6109.89</v>
      </c>
      <c r="K209" s="3" t="n">
        <v>5621.84</v>
      </c>
      <c r="L209" s="3" t="n">
        <v>4506.87</v>
      </c>
      <c r="M209" s="3" t="n">
        <v>4958.84</v>
      </c>
      <c r="N209" s="3" t="n">
        <v>6959.81</v>
      </c>
      <c r="O209" s="3">
        <f>SUM(C209:N209)</f>
        <v/>
      </c>
      <c r="P209" t="inlineStr">
        <is>
          <t>T12 reflects $59.8k YTD [Alexis Garcia, 11/8/24]</t>
        </is>
      </c>
    </row>
    <row r="210">
      <c r="A210" t="inlineStr">
        <is>
          <t>6060-0000</t>
        </is>
      </c>
      <c r="B210" s="7" t="inlineStr">
        <is>
          <t>Expense - Internet/Cable</t>
        </is>
      </c>
      <c r="C210" s="3" t="n">
        <v>2</v>
      </c>
      <c r="D210" s="3" t="n">
        <v>2</v>
      </c>
      <c r="E210" s="3" t="n">
        <v>2</v>
      </c>
      <c r="F210" s="3" t="n">
        <v>92.27</v>
      </c>
      <c r="G210" s="3" t="n">
        <v>2</v>
      </c>
      <c r="H210" s="3" t="n">
        <v>3</v>
      </c>
      <c r="I210" s="3" t="n">
        <v>1</v>
      </c>
      <c r="J210" s="3" t="n">
        <v>2</v>
      </c>
      <c r="K210" s="3" t="n">
        <v>2</v>
      </c>
      <c r="L210" s="3" t="n">
        <v>2</v>
      </c>
      <c r="M210" s="3" t="n">
        <v>2</v>
      </c>
      <c r="N210" s="3" t="n">
        <v>746.54</v>
      </c>
      <c r="O210" s="3">
        <f>SUM(C210:N210)</f>
        <v/>
      </c>
      <c r="P210" t="inlineStr">
        <is>
          <t>T12 reflects $2/month [Alexis Garcia, 11/8/24]</t>
        </is>
      </c>
    </row>
    <row r="211">
      <c r="A211" t="inlineStr">
        <is>
          <t>6090-0000</t>
        </is>
      </c>
      <c r="B211" s="7" t="inlineStr">
        <is>
          <t>Expense - Utility Processing Fees</t>
        </is>
      </c>
      <c r="C211" s="3" t="n">
        <v>524.53</v>
      </c>
      <c r="D211" s="3" t="n">
        <v>524.53</v>
      </c>
      <c r="E211" s="3" t="n">
        <v>522.24</v>
      </c>
      <c r="F211" s="3" t="n">
        <v>508.49</v>
      </c>
      <c r="G211" s="3" t="n">
        <v>444.31</v>
      </c>
      <c r="H211" s="3" t="n">
        <v>432.85</v>
      </c>
      <c r="I211" s="3" t="n">
        <v>421.39</v>
      </c>
      <c r="J211" s="3" t="n">
        <v>414.52</v>
      </c>
      <c r="K211" s="3" t="n">
        <v>327.43</v>
      </c>
      <c r="L211" s="3" t="n">
        <v>313.68</v>
      </c>
      <c r="M211" s="3" t="n">
        <v>0</v>
      </c>
      <c r="N211" s="3" t="n">
        <v>345.53</v>
      </c>
      <c r="O211" s="3">
        <f>SUM(C211:N211)</f>
        <v/>
      </c>
      <c r="P211" t="inlineStr">
        <is>
          <t>Assume $5.30/bill sent with Conservice utility billing and synergy enrollment. Assume vacant processing fees avg $10 [Alexis Garcia, 11/8/24]</t>
        </is>
      </c>
    </row>
    <row r="212">
      <c r="B212" s="8" t="inlineStr">
        <is>
          <t>Subtotal</t>
        </is>
      </c>
      <c r="C212" s="9">
        <f>SUM(C205:C211)</f>
        <v/>
      </c>
      <c r="D212" s="9">
        <f>SUM(D205:D211)</f>
        <v/>
      </c>
      <c r="E212" s="9">
        <f>SUM(E205:E211)</f>
        <v/>
      </c>
      <c r="F212" s="9">
        <f>SUM(F205:F211)</f>
        <v/>
      </c>
      <c r="G212" s="9">
        <f>SUM(G205:G211)</f>
        <v/>
      </c>
      <c r="H212" s="9">
        <f>SUM(H205:H211)</f>
        <v/>
      </c>
      <c r="I212" s="9">
        <f>SUM(I205:I211)</f>
        <v/>
      </c>
      <c r="J212" s="9">
        <f>SUM(J205:J211)</f>
        <v/>
      </c>
      <c r="K212" s="9">
        <f>SUM(K205:K211)</f>
        <v/>
      </c>
      <c r="L212" s="9">
        <f>SUM(L205:L211)</f>
        <v/>
      </c>
      <c r="M212" s="9">
        <f>SUM(M205:M211)</f>
        <v/>
      </c>
      <c r="N212" s="9">
        <f>SUM(N205:N211)</f>
        <v/>
      </c>
      <c r="O212" s="9">
        <f>SUM(C212:N212)</f>
        <v/>
      </c>
    </row>
    <row r="214">
      <c r="B214" s="5" t="inlineStr">
        <is>
          <t>Total Utilities</t>
        </is>
      </c>
      <c r="C214" s="10">
        <f>C202+C212</f>
        <v/>
      </c>
      <c r="D214" s="10">
        <f>D202+D212</f>
        <v/>
      </c>
      <c r="E214" s="10">
        <f>E202+E212</f>
        <v/>
      </c>
      <c r="F214" s="10">
        <f>F202+F212</f>
        <v/>
      </c>
      <c r="G214" s="10">
        <f>G202+G212</f>
        <v/>
      </c>
      <c r="H214" s="10">
        <f>H202+H212</f>
        <v/>
      </c>
      <c r="I214" s="10">
        <f>I202+I212</f>
        <v/>
      </c>
      <c r="J214" s="10">
        <f>J202+J212</f>
        <v/>
      </c>
      <c r="K214" s="10">
        <f>K202+K212</f>
        <v/>
      </c>
      <c r="L214" s="10">
        <f>L202+L212</f>
        <v/>
      </c>
      <c r="M214" s="10">
        <f>M202+M212</f>
        <v/>
      </c>
      <c r="N214" s="10">
        <f>N202+N212</f>
        <v/>
      </c>
      <c r="O214" s="10">
        <f>SUM(C214:N214)</f>
        <v/>
      </c>
    </row>
    <row r="216">
      <c r="B216" s="5" t="inlineStr">
        <is>
          <t>INSURANCE &amp; TAXES</t>
        </is>
      </c>
    </row>
    <row r="217">
      <c r="B217" s="6" t="inlineStr">
        <is>
          <t>PROPERTY TAXES</t>
        </is>
      </c>
    </row>
    <row r="218">
      <c r="A218" t="inlineStr">
        <is>
          <t>6305-0000</t>
        </is>
      </c>
      <c r="B218" s="7" t="inlineStr">
        <is>
          <t>Franchise Taxes</t>
        </is>
      </c>
      <c r="C218" s="3" t="n">
        <v>400</v>
      </c>
      <c r="D218" s="3" t="n">
        <v>400</v>
      </c>
      <c r="E218" s="3" t="n">
        <v>400</v>
      </c>
      <c r="F218" s="3" t="n">
        <v>400</v>
      </c>
      <c r="G218" s="3" t="n">
        <v>400</v>
      </c>
      <c r="H218" s="3" t="n">
        <v>400</v>
      </c>
      <c r="I218" s="3" t="n">
        <v>400</v>
      </c>
      <c r="J218" s="3" t="n">
        <v>400</v>
      </c>
      <c r="K218" s="3" t="n">
        <v>400</v>
      </c>
      <c r="L218" s="3" t="n">
        <v>400</v>
      </c>
      <c r="M218" s="3" t="n">
        <v>400</v>
      </c>
      <c r="N218" s="3" t="n">
        <v>400</v>
      </c>
      <c r="O218" s="3">
        <f>SUM(C218:N218)</f>
        <v/>
      </c>
      <c r="P218" t="inlineStr"/>
    </row>
    <row r="219">
      <c r="A219" t="inlineStr">
        <is>
          <t>6310-0000</t>
        </is>
      </c>
      <c r="B219" s="7" t="inlineStr">
        <is>
          <t>Real Estate Tax</t>
        </is>
      </c>
      <c r="C219" s="3" t="n">
        <v>0</v>
      </c>
      <c r="D219" s="3" t="n">
        <v>0</v>
      </c>
      <c r="E219" s="3" t="n">
        <v>0</v>
      </c>
      <c r="F219" s="3" t="n">
        <v>0</v>
      </c>
      <c r="G219" s="3" t="n">
        <v>0</v>
      </c>
      <c r="H219" s="3" t="n">
        <v>0</v>
      </c>
      <c r="I219" s="3" t="n">
        <v>0</v>
      </c>
      <c r="J219" s="3" t="n">
        <v>4000</v>
      </c>
      <c r="K219" s="3" t="n">
        <v>0</v>
      </c>
      <c r="L219" s="3" t="n">
        <v>0</v>
      </c>
      <c r="M219" s="3" t="n">
        <v>0</v>
      </c>
      <c r="N219" s="3" t="n">
        <v>0</v>
      </c>
      <c r="O219" s="3">
        <f>SUM(C219:N219)</f>
        <v/>
      </c>
      <c r="P219" t="inlineStr"/>
    </row>
    <row r="220">
      <c r="A220" t="inlineStr">
        <is>
          <t>6320-0000</t>
        </is>
      </c>
      <c r="B220" s="7" t="inlineStr">
        <is>
          <t>Personal Property Tax</t>
        </is>
      </c>
      <c r="C220" s="3" t="n">
        <v>0</v>
      </c>
      <c r="D220" s="3" t="n">
        <v>0</v>
      </c>
      <c r="E220" s="3" t="n">
        <v>0</v>
      </c>
      <c r="F220" s="3" t="n">
        <v>0</v>
      </c>
      <c r="G220" s="3" t="n">
        <v>0</v>
      </c>
      <c r="H220" s="3" t="n">
        <v>0</v>
      </c>
      <c r="I220" s="3" t="n">
        <v>0</v>
      </c>
      <c r="J220" s="3" t="n">
        <v>0</v>
      </c>
      <c r="K220" s="3" t="n">
        <v>0</v>
      </c>
      <c r="L220" s="3" t="n">
        <v>0</v>
      </c>
      <c r="M220" s="3" t="n">
        <v>0</v>
      </c>
      <c r="N220" s="3" t="n">
        <v>0</v>
      </c>
      <c r="O220" s="3">
        <f>SUM(C220:N220)</f>
        <v/>
      </c>
      <c r="P220" t="inlineStr"/>
    </row>
    <row r="221">
      <c r="B221" s="8" t="inlineStr">
        <is>
          <t>Subtotal</t>
        </is>
      </c>
      <c r="C221" s="9">
        <f>SUM(C218:C220)</f>
        <v/>
      </c>
      <c r="D221" s="9">
        <f>SUM(D218:D220)</f>
        <v/>
      </c>
      <c r="E221" s="9">
        <f>SUM(E218:E220)</f>
        <v/>
      </c>
      <c r="F221" s="9">
        <f>SUM(F218:F220)</f>
        <v/>
      </c>
      <c r="G221" s="9">
        <f>SUM(G218:G220)</f>
        <v/>
      </c>
      <c r="H221" s="9">
        <f>SUM(H218:H220)</f>
        <v/>
      </c>
      <c r="I221" s="9">
        <f>SUM(I218:I220)</f>
        <v/>
      </c>
      <c r="J221" s="9">
        <f>SUM(J218:J220)</f>
        <v/>
      </c>
      <c r="K221" s="9">
        <f>SUM(K218:K220)</f>
        <v/>
      </c>
      <c r="L221" s="9">
        <f>SUM(L218:L220)</f>
        <v/>
      </c>
      <c r="M221" s="9">
        <f>SUM(M218:M220)</f>
        <v/>
      </c>
      <c r="N221" s="9">
        <f>SUM(N218:N220)</f>
        <v/>
      </c>
      <c r="O221" s="9">
        <f>SUM(C221:N221)</f>
        <v/>
      </c>
    </row>
    <row r="223">
      <c r="B223" s="6" t="inlineStr">
        <is>
          <t>PROPERTY INSURANCE</t>
        </is>
      </c>
    </row>
    <row r="224">
      <c r="A224" t="inlineStr">
        <is>
          <t>6355-0000</t>
        </is>
      </c>
      <c r="B224" s="7" t="inlineStr">
        <is>
          <t>Insurance - Property</t>
        </is>
      </c>
      <c r="C224" s="3" t="n">
        <v>12579.22</v>
      </c>
      <c r="D224" s="3" t="n">
        <v>12579.22</v>
      </c>
      <c r="E224" s="3" t="n">
        <v>12579.22</v>
      </c>
      <c r="F224" s="3" t="n">
        <v>12579.22</v>
      </c>
      <c r="G224" s="3" t="n">
        <v>10531.97</v>
      </c>
      <c r="H224" s="3" t="n">
        <v>10531.97</v>
      </c>
      <c r="I224" s="3" t="n">
        <v>10531.97</v>
      </c>
      <c r="J224" s="3" t="n">
        <v>10531.97</v>
      </c>
      <c r="K224" s="3" t="n">
        <v>10531.97</v>
      </c>
      <c r="L224" s="3" t="n">
        <v>10531.97</v>
      </c>
      <c r="M224" s="3" t="n">
        <v>9057.08</v>
      </c>
      <c r="N224" s="3" t="n">
        <v>7917.53</v>
      </c>
      <c r="O224" s="3">
        <f>SUM(C224:N224)</f>
        <v/>
      </c>
      <c r="P224" t="inlineStr">
        <is>
          <t>Assume renewal in April 2025 [Alexis Garcia, 11/11/24]</t>
        </is>
      </c>
    </row>
    <row r="225">
      <c r="A225" t="inlineStr">
        <is>
          <t>6370-0000</t>
        </is>
      </c>
      <c r="B225" s="7" t="inlineStr">
        <is>
          <t>Insurance - Other</t>
        </is>
      </c>
      <c r="C225" s="3" t="n">
        <v>0</v>
      </c>
      <c r="D225" s="3" t="n">
        <v>0</v>
      </c>
      <c r="E225" s="3" t="n">
        <v>0</v>
      </c>
      <c r="F225" s="3" t="n">
        <v>0</v>
      </c>
      <c r="G225" s="3" t="n">
        <v>0</v>
      </c>
      <c r="H225" s="3" t="n">
        <v>0</v>
      </c>
      <c r="I225" s="3" t="n">
        <v>0</v>
      </c>
      <c r="J225" s="3" t="n">
        <v>0</v>
      </c>
      <c r="K225" s="3" t="n">
        <v>0</v>
      </c>
      <c r="L225" s="3" t="n">
        <v>0</v>
      </c>
      <c r="M225" s="3" t="n">
        <v>0</v>
      </c>
      <c r="N225" s="3" t="n">
        <v>0</v>
      </c>
      <c r="O225" s="3">
        <f>SUM(C225:N225)</f>
        <v/>
      </c>
      <c r="P225" t="inlineStr">
        <is>
          <t>Assume renewal in Nov 2025 [Alexis Garcia, 11/11/24]</t>
        </is>
      </c>
    </row>
    <row r="226">
      <c r="B226" s="8" t="inlineStr">
        <is>
          <t>Subtotal</t>
        </is>
      </c>
      <c r="C226" s="9">
        <f>SUM(C224:C225)</f>
        <v/>
      </c>
      <c r="D226" s="9">
        <f>SUM(D224:D225)</f>
        <v/>
      </c>
      <c r="E226" s="9">
        <f>SUM(E224:E225)</f>
        <v/>
      </c>
      <c r="F226" s="9">
        <f>SUM(F224:F225)</f>
        <v/>
      </c>
      <c r="G226" s="9">
        <f>SUM(G224:G225)</f>
        <v/>
      </c>
      <c r="H226" s="9">
        <f>SUM(H224:H225)</f>
        <v/>
      </c>
      <c r="I226" s="9">
        <f>SUM(I224:I225)</f>
        <v/>
      </c>
      <c r="J226" s="9">
        <f>SUM(J224:J225)</f>
        <v/>
      </c>
      <c r="K226" s="9">
        <f>SUM(K224:K225)</f>
        <v/>
      </c>
      <c r="L226" s="9">
        <f>SUM(L224:L225)</f>
        <v/>
      </c>
      <c r="M226" s="9">
        <f>SUM(M224:M225)</f>
        <v/>
      </c>
      <c r="N226" s="9">
        <f>SUM(N224:N225)</f>
        <v/>
      </c>
      <c r="O226" s="9">
        <f>SUM(C226:N226)</f>
        <v/>
      </c>
    </row>
    <row r="228">
      <c r="B228" s="5" t="inlineStr">
        <is>
          <t>Total Insurance &amp; Taxes</t>
        </is>
      </c>
      <c r="C228" s="10">
        <f>C221+C226</f>
        <v/>
      </c>
      <c r="D228" s="10">
        <f>D221+D226</f>
        <v/>
      </c>
      <c r="E228" s="10">
        <f>E221+E226</f>
        <v/>
      </c>
      <c r="F228" s="10">
        <f>F221+F226</f>
        <v/>
      </c>
      <c r="G228" s="10">
        <f>G221+G226</f>
        <v/>
      </c>
      <c r="H228" s="10">
        <f>H221+H226</f>
        <v/>
      </c>
      <c r="I228" s="10">
        <f>I221+I226</f>
        <v/>
      </c>
      <c r="J228" s="10">
        <f>J221+J226</f>
        <v/>
      </c>
      <c r="K228" s="10">
        <f>K221+K226</f>
        <v/>
      </c>
      <c r="L228" s="10">
        <f>L221+L226</f>
        <v/>
      </c>
      <c r="M228" s="10">
        <f>M221+M226</f>
        <v/>
      </c>
      <c r="N228" s="10">
        <f>N221+N226</f>
        <v/>
      </c>
      <c r="O228" s="10">
        <f>SUM(C228:N228)</f>
        <v/>
      </c>
    </row>
    <row r="230">
      <c r="B230" s="5" t="inlineStr">
        <is>
          <t>MANAGEMENT FEE</t>
        </is>
      </c>
    </row>
    <row r="231">
      <c r="B231" s="6" t="inlineStr">
        <is>
          <t>MANAGEMENT FEE</t>
        </is>
      </c>
    </row>
    <row r="232">
      <c r="A232" t="inlineStr">
        <is>
          <t>6201-0000</t>
        </is>
      </c>
      <c r="B232" s="7" t="inlineStr">
        <is>
          <t>Property Management Fee</t>
        </is>
      </c>
      <c r="C232" s="3" t="n">
        <v>8000</v>
      </c>
      <c r="D232" s="3" t="n">
        <v>8000</v>
      </c>
      <c r="E232" s="3" t="n">
        <v>8000</v>
      </c>
      <c r="F232" s="3" t="n">
        <v>8000</v>
      </c>
      <c r="G232" s="3" t="n">
        <v>8000</v>
      </c>
      <c r="H232" s="3" t="n">
        <v>8000</v>
      </c>
      <c r="I232" s="3" t="n">
        <v>8000</v>
      </c>
      <c r="J232" s="3" t="n">
        <v>8000</v>
      </c>
      <c r="K232" s="3" t="n">
        <v>8000</v>
      </c>
      <c r="L232" s="3" t="n">
        <v>8000</v>
      </c>
      <c r="M232" s="3" t="n">
        <v>8000</v>
      </c>
      <c r="N232" s="3" t="n">
        <v>8000</v>
      </c>
      <c r="O232" s="3">
        <f>SUM(C232:N232)</f>
        <v/>
      </c>
      <c r="P232" t="inlineStr">
        <is>
          <t>3% of revenue or $8,000/mo min</t>
        </is>
      </c>
    </row>
    <row r="233">
      <c r="B233" s="8" t="inlineStr">
        <is>
          <t>Subtotal</t>
        </is>
      </c>
      <c r="C233" s="9">
        <f>SUM(C232:C232)</f>
        <v/>
      </c>
      <c r="D233" s="9">
        <f>SUM(D232:D232)</f>
        <v/>
      </c>
      <c r="E233" s="9">
        <f>SUM(E232:E232)</f>
        <v/>
      </c>
      <c r="F233" s="9">
        <f>SUM(F232:F232)</f>
        <v/>
      </c>
      <c r="G233" s="9">
        <f>SUM(G232:G232)</f>
        <v/>
      </c>
      <c r="H233" s="9">
        <f>SUM(H232:H232)</f>
        <v/>
      </c>
      <c r="I233" s="9">
        <f>SUM(I232:I232)</f>
        <v/>
      </c>
      <c r="J233" s="9">
        <f>SUM(J232:J232)</f>
        <v/>
      </c>
      <c r="K233" s="9">
        <f>SUM(K232:K232)</f>
        <v/>
      </c>
      <c r="L233" s="9">
        <f>SUM(L232:L232)</f>
        <v/>
      </c>
      <c r="M233" s="9">
        <f>SUM(M232:M232)</f>
        <v/>
      </c>
      <c r="N233" s="9">
        <f>SUM(N232:N232)</f>
        <v/>
      </c>
      <c r="O233" s="9">
        <f>SUM(C233:N233)</f>
        <v/>
      </c>
    </row>
    <row r="235">
      <c r="B235" s="5" t="inlineStr">
        <is>
          <t>Total Management Fee</t>
        </is>
      </c>
      <c r="C235" s="10">
        <f>C233</f>
        <v/>
      </c>
      <c r="D235" s="10">
        <f>D233</f>
        <v/>
      </c>
      <c r="E235" s="10">
        <f>E233</f>
        <v/>
      </c>
      <c r="F235" s="10">
        <f>F233</f>
        <v/>
      </c>
      <c r="G235" s="10">
        <f>G233</f>
        <v/>
      </c>
      <c r="H235" s="10">
        <f>H233</f>
        <v/>
      </c>
      <c r="I235" s="10">
        <f>I233</f>
        <v/>
      </c>
      <c r="J235" s="10">
        <f>J233</f>
        <v/>
      </c>
      <c r="K235" s="10">
        <f>K233</f>
        <v/>
      </c>
      <c r="L235" s="10">
        <f>L233</f>
        <v/>
      </c>
      <c r="M235" s="10">
        <f>M233</f>
        <v/>
      </c>
      <c r="N235" s="10">
        <f>N233</f>
        <v/>
      </c>
      <c r="O235" s="10">
        <f>SUM(C235:N235)</f>
        <v/>
      </c>
    </row>
    <row r="237">
      <c r="B237" s="5" t="inlineStr">
        <is>
          <t>BELOW NOI</t>
        </is>
      </c>
    </row>
    <row r="238">
      <c r="B238" s="6" t="inlineStr">
        <is>
          <t>PLUMBING OPEX</t>
        </is>
      </c>
    </row>
    <row r="239">
      <c r="A239" t="inlineStr">
        <is>
          <t>5110-1000</t>
        </is>
      </c>
      <c r="B239" s="7" t="inlineStr">
        <is>
          <t>Plumbing Supplies</t>
        </is>
      </c>
      <c r="C239" s="3" t="n">
        <v>0</v>
      </c>
      <c r="D239" s="3" t="n">
        <v>0</v>
      </c>
      <c r="E239" s="3" t="n">
        <v>0</v>
      </c>
      <c r="F239" s="3" t="n">
        <v>0</v>
      </c>
      <c r="G239" s="3" t="n">
        <v>0</v>
      </c>
      <c r="H239" s="3" t="n">
        <v>0</v>
      </c>
      <c r="I239" s="3" t="n">
        <v>0</v>
      </c>
      <c r="J239" s="3" t="n">
        <v>0</v>
      </c>
      <c r="K239" s="3" t="n">
        <v>0</v>
      </c>
      <c r="L239" s="3" t="n">
        <v>0</v>
      </c>
      <c r="M239" s="3" t="n">
        <v>0</v>
      </c>
      <c r="N239" s="3" t="n">
        <v>0</v>
      </c>
      <c r="O239" s="3">
        <f>SUM(C239:N239)</f>
        <v/>
      </c>
      <c r="P239" t="inlineStr">
        <is>
          <t>T12 reflects $5.5k [Alexis Garcia, 11/8/24]</t>
        </is>
      </c>
    </row>
    <row r="240">
      <c r="A240" t="inlineStr">
        <is>
          <t>5110-4000</t>
        </is>
      </c>
      <c r="B240" s="7" t="inlineStr">
        <is>
          <t>Plumbing Services</t>
        </is>
      </c>
      <c r="C240" s="3" t="n">
        <v>0</v>
      </c>
      <c r="D240" s="3" t="n">
        <v>0</v>
      </c>
      <c r="E240" s="3" t="n">
        <v>0</v>
      </c>
      <c r="F240" s="3" t="n">
        <v>0</v>
      </c>
      <c r="G240" s="3" t="n">
        <v>0</v>
      </c>
      <c r="H240" s="3" t="n">
        <v>0</v>
      </c>
      <c r="I240" s="3" t="n">
        <v>0</v>
      </c>
      <c r="J240" s="3" t="n">
        <v>0</v>
      </c>
      <c r="K240" s="3" t="n">
        <v>0</v>
      </c>
      <c r="L240" s="3" t="n">
        <v>0</v>
      </c>
      <c r="M240" s="3" t="n">
        <v>0</v>
      </c>
      <c r="N240" s="3" t="n">
        <v>0</v>
      </c>
      <c r="O240" s="3">
        <f>SUM(C240:N240)</f>
        <v/>
      </c>
      <c r="P240" t="inlineStr">
        <is>
          <t>T12 reflects $5.5k total supplies and service [Alexis Garcia, 11/8/24]</t>
        </is>
      </c>
    </row>
    <row r="241">
      <c r="B241" s="8" t="inlineStr">
        <is>
          <t>Subtotal</t>
        </is>
      </c>
      <c r="C241" s="9">
        <f>SUM(C239:C240)</f>
        <v/>
      </c>
      <c r="D241" s="9">
        <f>SUM(D239:D240)</f>
        <v/>
      </c>
      <c r="E241" s="9">
        <f>SUM(E239:E240)</f>
        <v/>
      </c>
      <c r="F241" s="9">
        <f>SUM(F239:F240)</f>
        <v/>
      </c>
      <c r="G241" s="9">
        <f>SUM(G239:G240)</f>
        <v/>
      </c>
      <c r="H241" s="9">
        <f>SUM(H239:H240)</f>
        <v/>
      </c>
      <c r="I241" s="9">
        <f>SUM(I239:I240)</f>
        <v/>
      </c>
      <c r="J241" s="9">
        <f>SUM(J239:J240)</f>
        <v/>
      </c>
      <c r="K241" s="9">
        <f>SUM(K239:K240)</f>
        <v/>
      </c>
      <c r="L241" s="9">
        <f>SUM(L239:L240)</f>
        <v/>
      </c>
      <c r="M241" s="9">
        <f>SUM(M239:M240)</f>
        <v/>
      </c>
      <c r="N241" s="9">
        <f>SUM(N239:N240)</f>
        <v/>
      </c>
      <c r="O241" s="9">
        <f>SUM(C241:N241)</f>
        <v/>
      </c>
    </row>
    <row r="243">
      <c r="B243" s="6" t="inlineStr">
        <is>
          <t>HVAC OPEX</t>
        </is>
      </c>
    </row>
    <row r="244">
      <c r="A244" t="inlineStr">
        <is>
          <t>5115-1000</t>
        </is>
      </c>
      <c r="B244" s="7" t="inlineStr">
        <is>
          <t>HVAC Supplies</t>
        </is>
      </c>
      <c r="C244" s="3" t="n">
        <v>0</v>
      </c>
      <c r="D244" s="3" t="n">
        <v>0</v>
      </c>
      <c r="E244" s="3" t="n">
        <v>0</v>
      </c>
      <c r="F244" s="3" t="n">
        <v>0</v>
      </c>
      <c r="G244" s="3" t="n">
        <v>0</v>
      </c>
      <c r="H244" s="3" t="n">
        <v>0</v>
      </c>
      <c r="I244" s="3" t="n">
        <v>0</v>
      </c>
      <c r="J244" s="3" t="n">
        <v>0</v>
      </c>
      <c r="K244" s="3" t="n">
        <v>0</v>
      </c>
      <c r="L244" s="3" t="n">
        <v>0</v>
      </c>
      <c r="M244" s="3" t="n">
        <v>0</v>
      </c>
      <c r="N244" s="3" t="n">
        <v>0</v>
      </c>
      <c r="O244" s="3">
        <f>SUM(C244:N244)</f>
        <v/>
      </c>
      <c r="P244" t="inlineStr">
        <is>
          <t>T12 reflects total HVAC $11k [Alexis Garcia, 11/8/24]</t>
        </is>
      </c>
    </row>
    <row r="245">
      <c r="A245" t="inlineStr">
        <is>
          <t>5115-4000</t>
        </is>
      </c>
      <c r="B245" s="7" t="inlineStr">
        <is>
          <t>HVAC Servicing</t>
        </is>
      </c>
      <c r="C245" s="3" t="n">
        <v>0</v>
      </c>
      <c r="D245" s="3" t="n">
        <v>0</v>
      </c>
      <c r="E245" s="3" t="n">
        <v>0</v>
      </c>
      <c r="F245" s="3" t="n">
        <v>0</v>
      </c>
      <c r="G245" s="3" t="n">
        <v>0</v>
      </c>
      <c r="H245" s="3" t="n">
        <v>0</v>
      </c>
      <c r="I245" s="3" t="n">
        <v>0</v>
      </c>
      <c r="J245" s="3" t="n">
        <v>0</v>
      </c>
      <c r="K245" s="3" t="n">
        <v>0</v>
      </c>
      <c r="L245" s="3" t="n">
        <v>0</v>
      </c>
      <c r="M245" s="3" t="n">
        <v>0</v>
      </c>
      <c r="N245" s="3" t="n">
        <v>0</v>
      </c>
      <c r="O245" s="3">
        <f>SUM(C245:N245)</f>
        <v/>
      </c>
      <c r="P245" t="inlineStr">
        <is>
          <t>T12 reflects total HVAC $11k [Alexis Garcia, 11/8/24]</t>
        </is>
      </c>
    </row>
    <row r="246">
      <c r="B246" s="8" t="inlineStr">
        <is>
          <t>Subtotal</t>
        </is>
      </c>
      <c r="C246" s="9">
        <f>SUM(C244:C245)</f>
        <v/>
      </c>
      <c r="D246" s="9">
        <f>SUM(D244:D245)</f>
        <v/>
      </c>
      <c r="E246" s="9">
        <f>SUM(E244:E245)</f>
        <v/>
      </c>
      <c r="F246" s="9">
        <f>SUM(F244:F245)</f>
        <v/>
      </c>
      <c r="G246" s="9">
        <f>SUM(G244:G245)</f>
        <v/>
      </c>
      <c r="H246" s="9">
        <f>SUM(H244:H245)</f>
        <v/>
      </c>
      <c r="I246" s="9">
        <f>SUM(I244:I245)</f>
        <v/>
      </c>
      <c r="J246" s="9">
        <f>SUM(J244:J245)</f>
        <v/>
      </c>
      <c r="K246" s="9">
        <f>SUM(K244:K245)</f>
        <v/>
      </c>
      <c r="L246" s="9">
        <f>SUM(L244:L245)</f>
        <v/>
      </c>
      <c r="M246" s="9">
        <f>SUM(M244:M245)</f>
        <v/>
      </c>
      <c r="N246" s="9">
        <f>SUM(N244:N245)</f>
        <v/>
      </c>
      <c r="O246" s="9">
        <f>SUM(C246:N246)</f>
        <v/>
      </c>
    </row>
    <row r="248">
      <c r="B248" s="6" t="inlineStr">
        <is>
          <t>LANDSCAPING</t>
        </is>
      </c>
    </row>
    <row r="249">
      <c r="A249" t="inlineStr">
        <is>
          <t>5225-0000</t>
        </is>
      </c>
      <c r="B249" s="7" t="inlineStr">
        <is>
          <t>Landscape Supplies</t>
        </is>
      </c>
      <c r="C249" s="3" t="n">
        <v>0</v>
      </c>
      <c r="D249" s="3" t="n">
        <v>0</v>
      </c>
      <c r="E249" s="3" t="n">
        <v>0</v>
      </c>
      <c r="F249" s="3" t="n">
        <v>0</v>
      </c>
      <c r="G249" s="3" t="n">
        <v>0</v>
      </c>
      <c r="H249" s="3" t="n">
        <v>0</v>
      </c>
      <c r="I249" s="3" t="n">
        <v>0</v>
      </c>
      <c r="J249" s="3" t="n">
        <v>0</v>
      </c>
      <c r="K249" s="3" t="n">
        <v>0</v>
      </c>
      <c r="L249" s="3" t="n">
        <v>0</v>
      </c>
      <c r="M249" s="3" t="n">
        <v>0</v>
      </c>
      <c r="N249" s="3" t="n">
        <v>0</v>
      </c>
      <c r="O249" s="3">
        <f>SUM(C249:N249)</f>
        <v/>
      </c>
      <c r="P249" t="inlineStr"/>
    </row>
    <row r="250">
      <c r="B250" s="8" t="inlineStr">
        <is>
          <t>Subtotal</t>
        </is>
      </c>
      <c r="C250" s="9">
        <f>SUM(C249:C249)</f>
        <v/>
      </c>
      <c r="D250" s="9">
        <f>SUM(D249:D249)</f>
        <v/>
      </c>
      <c r="E250" s="9">
        <f>SUM(E249:E249)</f>
        <v/>
      </c>
      <c r="F250" s="9">
        <f>SUM(F249:F249)</f>
        <v/>
      </c>
      <c r="G250" s="9">
        <f>SUM(G249:G249)</f>
        <v/>
      </c>
      <c r="H250" s="9">
        <f>SUM(H249:H249)</f>
        <v/>
      </c>
      <c r="I250" s="9">
        <f>SUM(I249:I249)</f>
        <v/>
      </c>
      <c r="J250" s="9">
        <f>SUM(J249:J249)</f>
        <v/>
      </c>
      <c r="K250" s="9">
        <f>SUM(K249:K249)</f>
        <v/>
      </c>
      <c r="L250" s="9">
        <f>SUM(L249:L249)</f>
        <v/>
      </c>
      <c r="M250" s="9">
        <f>SUM(M249:M249)</f>
        <v/>
      </c>
      <c r="N250" s="9">
        <f>SUM(N249:N249)</f>
        <v/>
      </c>
      <c r="O250" s="9">
        <f>SUM(C250:N250)</f>
        <v/>
      </c>
    </row>
    <row r="252">
      <c r="B252" s="6" t="inlineStr">
        <is>
          <t>INTEREST INCOME &amp; (EXPENSE)</t>
        </is>
      </c>
    </row>
    <row r="253">
      <c r="A253" t="inlineStr">
        <is>
          <t>7106-0000</t>
        </is>
      </c>
      <c r="B253" s="7" t="inlineStr">
        <is>
          <t>Interest Income - IRP</t>
        </is>
      </c>
      <c r="C253" s="3" t="n">
        <v>0</v>
      </c>
      <c r="D253" s="3" t="n">
        <v>0</v>
      </c>
      <c r="E253" s="3" t="n">
        <v>0</v>
      </c>
      <c r="F253" s="3" t="n">
        <v>0</v>
      </c>
      <c r="G253" s="3" t="n">
        <v>0</v>
      </c>
      <c r="H253" s="3" t="n">
        <v>0</v>
      </c>
      <c r="I253" s="3" t="n">
        <v>0</v>
      </c>
      <c r="J253" s="3" t="n">
        <v>0</v>
      </c>
      <c r="K253" s="3" t="n">
        <v>0</v>
      </c>
      <c r="L253" s="3" t="n">
        <v>0</v>
      </c>
      <c r="M253" s="3" t="n">
        <v>0</v>
      </c>
      <c r="N253" s="3" t="n">
        <v>0</v>
      </c>
      <c r="O253" s="3">
        <f>SUM(C253:N253)</f>
        <v/>
      </c>
      <c r="P253" t="inlineStr">
        <is>
          <t>Trend per T12 GL 6120- Interest [Alexis Garcia, 11/8/24]</t>
        </is>
      </c>
    </row>
    <row r="254">
      <c r="A254" t="inlineStr">
        <is>
          <t>7110-0000</t>
        </is>
      </c>
      <c r="B254" s="7" t="inlineStr">
        <is>
          <t>1st Mortgage Expense</t>
        </is>
      </c>
      <c r="C254" s="3" t="n">
        <v>0</v>
      </c>
      <c r="D254" s="3" t="n">
        <v>0</v>
      </c>
      <c r="E254" s="3" t="n">
        <v>0</v>
      </c>
      <c r="F254" s="3" t="n">
        <v>0</v>
      </c>
      <c r="G254" s="3" t="n">
        <v>0</v>
      </c>
      <c r="H254" s="3" t="n">
        <v>0</v>
      </c>
      <c r="I254" s="3" t="n">
        <v>0</v>
      </c>
      <c r="J254" s="3" t="n">
        <v>0</v>
      </c>
      <c r="K254" s="3" t="n">
        <v>0</v>
      </c>
      <c r="L254" s="3" t="n">
        <v>0</v>
      </c>
      <c r="M254" s="3" t="n">
        <v>0</v>
      </c>
      <c r="N254" s="3" t="n">
        <v>0</v>
      </c>
      <c r="O254" s="3">
        <f>SUM(C254:N254)</f>
        <v/>
      </c>
      <c r="P254" t="inlineStr"/>
    </row>
    <row r="255">
      <c r="B255" s="8" t="inlineStr">
        <is>
          <t>Subtotal</t>
        </is>
      </c>
      <c r="C255" s="9">
        <f>SUM(C253:C254)</f>
        <v/>
      </c>
      <c r="D255" s="9">
        <f>SUM(D253:D254)</f>
        <v/>
      </c>
      <c r="E255" s="9">
        <f>SUM(E253:E254)</f>
        <v/>
      </c>
      <c r="F255" s="9">
        <f>SUM(F253:F254)</f>
        <v/>
      </c>
      <c r="G255" s="9">
        <f>SUM(G253:G254)</f>
        <v/>
      </c>
      <c r="H255" s="9">
        <f>SUM(H253:H254)</f>
        <v/>
      </c>
      <c r="I255" s="9">
        <f>SUM(I253:I254)</f>
        <v/>
      </c>
      <c r="J255" s="9">
        <f>SUM(J253:J254)</f>
        <v/>
      </c>
      <c r="K255" s="9">
        <f>SUM(K253:K254)</f>
        <v/>
      </c>
      <c r="L255" s="9">
        <f>SUM(L253:L254)</f>
        <v/>
      </c>
      <c r="M255" s="9">
        <f>SUM(M253:M254)</f>
        <v/>
      </c>
      <c r="N255" s="9">
        <f>SUM(N253:N254)</f>
        <v/>
      </c>
      <c r="O255" s="9">
        <f>SUM(C255:N255)</f>
        <v/>
      </c>
    </row>
    <row r="257">
      <c r="B257" s="6" t="inlineStr">
        <is>
          <t>DEPRECIATION &amp; AMORTIZATION</t>
        </is>
      </c>
    </row>
    <row r="258">
      <c r="A258" t="inlineStr">
        <is>
          <t>7310-0000</t>
        </is>
      </c>
      <c r="B258" s="7" t="inlineStr">
        <is>
          <t>Depreciation Exp</t>
        </is>
      </c>
      <c r="C258" s="3" t="n">
        <v>0</v>
      </c>
      <c r="D258" s="3" t="n">
        <v>0</v>
      </c>
      <c r="E258" s="3" t="n">
        <v>0</v>
      </c>
      <c r="F258" s="3" t="n">
        <v>0</v>
      </c>
      <c r="G258" s="3" t="n">
        <v>0</v>
      </c>
      <c r="H258" s="3" t="n">
        <v>0</v>
      </c>
      <c r="I258" s="3" t="n">
        <v>0</v>
      </c>
      <c r="J258" s="3" t="n">
        <v>0</v>
      </c>
      <c r="K258" s="3" t="n">
        <v>0</v>
      </c>
      <c r="L258" s="3" t="n">
        <v>0</v>
      </c>
      <c r="M258" s="3" t="n">
        <v>0</v>
      </c>
      <c r="N258" s="3" t="n">
        <v>0</v>
      </c>
      <c r="O258" s="3">
        <f>SUM(C258:N258)</f>
        <v/>
      </c>
      <c r="P258" t="inlineStr"/>
    </row>
    <row r="259">
      <c r="A259" t="inlineStr">
        <is>
          <t>7320-0000</t>
        </is>
      </c>
      <c r="B259" s="7" t="inlineStr">
        <is>
          <t>Amortization Exp</t>
        </is>
      </c>
      <c r="C259" s="3" t="n">
        <v>0</v>
      </c>
      <c r="D259" s="3" t="n">
        <v>0</v>
      </c>
      <c r="E259" s="3" t="n">
        <v>0</v>
      </c>
      <c r="F259" s="3" t="n">
        <v>0</v>
      </c>
      <c r="G259" s="3" t="n">
        <v>0</v>
      </c>
      <c r="H259" s="3" t="n">
        <v>0</v>
      </c>
      <c r="I259" s="3" t="n">
        <v>0</v>
      </c>
      <c r="J259" s="3" t="n">
        <v>0</v>
      </c>
      <c r="K259" s="3" t="n">
        <v>0</v>
      </c>
      <c r="L259" s="3" t="n">
        <v>0</v>
      </c>
      <c r="M259" s="3" t="n">
        <v>0</v>
      </c>
      <c r="N259" s="3" t="n">
        <v>0</v>
      </c>
      <c r="O259" s="3">
        <f>SUM(C259:N259)</f>
        <v/>
      </c>
      <c r="P259" t="inlineStr"/>
    </row>
    <row r="260">
      <c r="B260" s="8" t="inlineStr">
        <is>
          <t>Subtotal</t>
        </is>
      </c>
      <c r="C260" s="9">
        <f>SUM(C258:C259)</f>
        <v/>
      </c>
      <c r="D260" s="9">
        <f>SUM(D258:D259)</f>
        <v/>
      </c>
      <c r="E260" s="9">
        <f>SUM(E258:E259)</f>
        <v/>
      </c>
      <c r="F260" s="9">
        <f>SUM(F258:F259)</f>
        <v/>
      </c>
      <c r="G260" s="9">
        <f>SUM(G258:G259)</f>
        <v/>
      </c>
      <c r="H260" s="9">
        <f>SUM(H258:H259)</f>
        <v/>
      </c>
      <c r="I260" s="9">
        <f>SUM(I258:I259)</f>
        <v/>
      </c>
      <c r="J260" s="9">
        <f>SUM(J258:J259)</f>
        <v/>
      </c>
      <c r="K260" s="9">
        <f>SUM(K258:K259)</f>
        <v/>
      </c>
      <c r="L260" s="9">
        <f>SUM(L258:L259)</f>
        <v/>
      </c>
      <c r="M260" s="9">
        <f>SUM(M258:M259)</f>
        <v/>
      </c>
      <c r="N260" s="9">
        <f>SUM(N258:N259)</f>
        <v/>
      </c>
      <c r="O260" s="9">
        <f>SUM(C260:N260)</f>
        <v/>
      </c>
    </row>
    <row r="262">
      <c r="B262" s="6" t="inlineStr">
        <is>
          <t>TAKEOVER &amp; DISPO EXPENSES</t>
        </is>
      </c>
    </row>
    <row r="263">
      <c r="A263" t="inlineStr">
        <is>
          <t>7510-0000</t>
        </is>
      </c>
      <c r="B263" s="7" t="inlineStr">
        <is>
          <t>Legal</t>
        </is>
      </c>
      <c r="C263" s="3" t="n">
        <v>0</v>
      </c>
      <c r="D263" s="3" t="n">
        <v>0</v>
      </c>
      <c r="E263" s="3" t="n">
        <v>0</v>
      </c>
      <c r="F263" s="3" t="n">
        <v>0</v>
      </c>
      <c r="G263" s="3" t="n">
        <v>0</v>
      </c>
      <c r="H263" s="3" t="n">
        <v>0</v>
      </c>
      <c r="I263" s="3" t="n">
        <v>0</v>
      </c>
      <c r="J263" s="3" t="n">
        <v>0</v>
      </c>
      <c r="K263" s="3" t="n">
        <v>0</v>
      </c>
      <c r="L263" s="3" t="n">
        <v>0</v>
      </c>
      <c r="M263" s="3" t="n">
        <v>0</v>
      </c>
      <c r="N263" s="3" t="n">
        <v>0</v>
      </c>
      <c r="O263" s="3">
        <f>SUM(C263:N263)</f>
        <v/>
      </c>
      <c r="P263" t="inlineStr"/>
    </row>
    <row r="264">
      <c r="A264" t="inlineStr">
        <is>
          <t>7540-0000</t>
        </is>
      </c>
      <c r="B264" s="7" t="inlineStr">
        <is>
          <t>Other Non-Recurring Expenses</t>
        </is>
      </c>
      <c r="C264" s="3" t="n">
        <v>0</v>
      </c>
      <c r="D264" s="3" t="n">
        <v>0</v>
      </c>
      <c r="E264" s="3" t="n">
        <v>0</v>
      </c>
      <c r="F264" s="3" t="n">
        <v>0</v>
      </c>
      <c r="G264" s="3" t="n">
        <v>0</v>
      </c>
      <c r="H264" s="3" t="n">
        <v>0</v>
      </c>
      <c r="I264" s="3" t="n">
        <v>0</v>
      </c>
      <c r="J264" s="3" t="n">
        <v>0</v>
      </c>
      <c r="K264" s="3" t="n">
        <v>0</v>
      </c>
      <c r="L264" s="3" t="n">
        <v>0</v>
      </c>
      <c r="M264" s="3" t="n">
        <v>0</v>
      </c>
      <c r="N264" s="3" t="n">
        <v>0</v>
      </c>
      <c r="O264" s="3">
        <f>SUM(C264:N264)</f>
        <v/>
      </c>
      <c r="P264" t="inlineStr"/>
    </row>
    <row r="265">
      <c r="B265" s="8" t="inlineStr">
        <is>
          <t>Subtotal</t>
        </is>
      </c>
      <c r="C265" s="9">
        <f>SUM(C263:C264)</f>
        <v/>
      </c>
      <c r="D265" s="9">
        <f>SUM(D263:D264)</f>
        <v/>
      </c>
      <c r="E265" s="9">
        <f>SUM(E263:E264)</f>
        <v/>
      </c>
      <c r="F265" s="9">
        <f>SUM(F263:F264)</f>
        <v/>
      </c>
      <c r="G265" s="9">
        <f>SUM(G263:G264)</f>
        <v/>
      </c>
      <c r="H265" s="9">
        <f>SUM(H263:H264)</f>
        <v/>
      </c>
      <c r="I265" s="9">
        <f>SUM(I263:I264)</f>
        <v/>
      </c>
      <c r="J265" s="9">
        <f>SUM(J263:J264)</f>
        <v/>
      </c>
      <c r="K265" s="9">
        <f>SUM(K263:K264)</f>
        <v/>
      </c>
      <c r="L265" s="9">
        <f>SUM(L263:L264)</f>
        <v/>
      </c>
      <c r="M265" s="9">
        <f>SUM(M263:M264)</f>
        <v/>
      </c>
      <c r="N265" s="9">
        <f>SUM(N263:N264)</f>
        <v/>
      </c>
      <c r="O265" s="9">
        <f>SUM(C265:N265)</f>
        <v/>
      </c>
    </row>
    <row r="267">
      <c r="B267" s="6" t="inlineStr">
        <is>
          <t>FUND &amp; SEPARATE ACCOUNT EXPENSES</t>
        </is>
      </c>
    </row>
    <row r="268">
      <c r="A268" t="inlineStr">
        <is>
          <t>8100-0000</t>
        </is>
      </c>
      <c r="B268" s="7" t="inlineStr">
        <is>
          <t>Asset Management Fees</t>
        </is>
      </c>
      <c r="C268" s="3" t="n">
        <v>8000</v>
      </c>
      <c r="D268" s="3" t="n">
        <v>8000</v>
      </c>
      <c r="E268" s="3" t="n">
        <v>8000</v>
      </c>
      <c r="F268" s="3" t="n">
        <v>8000</v>
      </c>
      <c r="G268" s="3" t="n">
        <v>8000</v>
      </c>
      <c r="H268" s="3" t="n">
        <v>8000</v>
      </c>
      <c r="I268" s="3" t="n">
        <v>8000</v>
      </c>
      <c r="J268" s="3" t="n">
        <v>8000</v>
      </c>
      <c r="K268" s="3" t="n">
        <v>8000</v>
      </c>
      <c r="L268" s="3" t="n">
        <v>8000</v>
      </c>
      <c r="M268" s="3" t="n">
        <v>8000</v>
      </c>
      <c r="N268" s="3" t="n">
        <v>8000</v>
      </c>
      <c r="O268" s="3">
        <f>SUM(C268:N268)</f>
        <v/>
      </c>
      <c r="P268" t="inlineStr">
        <is>
          <t>3% of revenue or $8,000/mo min</t>
        </is>
      </c>
    </row>
    <row r="269">
      <c r="B269" s="8" t="inlineStr">
        <is>
          <t>Subtotal</t>
        </is>
      </c>
      <c r="C269" s="9">
        <f>SUM(C268:C268)</f>
        <v/>
      </c>
      <c r="D269" s="9">
        <f>SUM(D268:D268)</f>
        <v/>
      </c>
      <c r="E269" s="9">
        <f>SUM(E268:E268)</f>
        <v/>
      </c>
      <c r="F269" s="9">
        <f>SUM(F268:F268)</f>
        <v/>
      </c>
      <c r="G269" s="9">
        <f>SUM(G268:G268)</f>
        <v/>
      </c>
      <c r="H269" s="9">
        <f>SUM(H268:H268)</f>
        <v/>
      </c>
      <c r="I269" s="9">
        <f>SUM(I268:I268)</f>
        <v/>
      </c>
      <c r="J269" s="9">
        <f>SUM(J268:J268)</f>
        <v/>
      </c>
      <c r="K269" s="9">
        <f>SUM(K268:K268)</f>
        <v/>
      </c>
      <c r="L269" s="9">
        <f>SUM(L268:L268)</f>
        <v/>
      </c>
      <c r="M269" s="9">
        <f>SUM(M268:M268)</f>
        <v/>
      </c>
      <c r="N269" s="9">
        <f>SUM(N268:N268)</f>
        <v/>
      </c>
      <c r="O269" s="9">
        <f>SUM(C269:N269)</f>
        <v/>
      </c>
    </row>
    <row r="271">
      <c r="B271" s="5" t="inlineStr">
        <is>
          <t>Total Below NOI</t>
        </is>
      </c>
      <c r="C271" s="10">
        <f>C241+C246+C250+C255+C260+C265+C269</f>
        <v/>
      </c>
      <c r="D271" s="10">
        <f>D241+D246+D250+D255+D260+D265+D269</f>
        <v/>
      </c>
      <c r="E271" s="10">
        <f>E241+E246+E250+E255+E260+E265+E269</f>
        <v/>
      </c>
      <c r="F271" s="10">
        <f>F241+F246+F250+F255+F260+F265+F269</f>
        <v/>
      </c>
      <c r="G271" s="10">
        <f>G241+G246+G250+G255+G260+G265+G269</f>
        <v/>
      </c>
      <c r="H271" s="10">
        <f>H241+H246+H250+H255+H260+H265+H269</f>
        <v/>
      </c>
      <c r="I271" s="10">
        <f>I241+I246+I250+I255+I260+I265+I269</f>
        <v/>
      </c>
      <c r="J271" s="10">
        <f>J241+J246+J250+J255+J260+J265+J269</f>
        <v/>
      </c>
      <c r="K271" s="10">
        <f>K241+K246+K250+K255+K260+K265+K269</f>
        <v/>
      </c>
      <c r="L271" s="10">
        <f>L241+L246+L250+L255+L260+L265+L269</f>
        <v/>
      </c>
      <c r="M271" s="10">
        <f>M241+M246+M250+M255+M260+M265+M269</f>
        <v/>
      </c>
      <c r="N271" s="10">
        <f>N241+N246+N250+N255+N260+N265+N269</f>
        <v/>
      </c>
      <c r="O271" s="10">
        <f>SUM(C271:N271)</f>
        <v/>
      </c>
    </row>
    <row r="273">
      <c r="B273" s="1" t="inlineStr">
        <is>
          <t>TOTAL INCOME</t>
        </is>
      </c>
      <c r="C273" s="11">
        <f>C30+C65</f>
        <v/>
      </c>
      <c r="D273" s="11">
        <f>D30+D65</f>
        <v/>
      </c>
      <c r="E273" s="11">
        <f>E30+E65</f>
        <v/>
      </c>
      <c r="F273" s="11">
        <f>F30+F65</f>
        <v/>
      </c>
      <c r="G273" s="11">
        <f>G30+G65</f>
        <v/>
      </c>
      <c r="H273" s="11">
        <f>H30+H65</f>
        <v/>
      </c>
      <c r="I273" s="11">
        <f>I30+I65</f>
        <v/>
      </c>
      <c r="J273" s="11">
        <f>J30+J65</f>
        <v/>
      </c>
      <c r="K273" s="11">
        <f>K30+K65</f>
        <v/>
      </c>
      <c r="L273" s="11">
        <f>L30+L65</f>
        <v/>
      </c>
      <c r="M273" s="11">
        <f>M30+M65</f>
        <v/>
      </c>
      <c r="N273" s="11">
        <f>N30+N65</f>
        <v/>
      </c>
      <c r="O273" s="11">
        <f>SUM(C273:N273)</f>
        <v/>
      </c>
    </row>
    <row r="275">
      <c r="B275" s="1" t="inlineStr">
        <is>
          <t>TOTAL EXPENSES</t>
        </is>
      </c>
      <c r="C275" s="11">
        <f>C92+C149+C161+C196+C214+C228+C235</f>
        <v/>
      </c>
      <c r="D275" s="11">
        <f>D92+D149+D161+D196+D214+D228+D235</f>
        <v/>
      </c>
      <c r="E275" s="11">
        <f>E92+E149+E161+E196+E214+E228+E235</f>
        <v/>
      </c>
      <c r="F275" s="11">
        <f>F92+F149+F161+F196+F214+F228+F235</f>
        <v/>
      </c>
      <c r="G275" s="11">
        <f>G92+G149+G161+G196+G214+G228+G235</f>
        <v/>
      </c>
      <c r="H275" s="11">
        <f>H92+H149+H161+H196+H214+H228+H235</f>
        <v/>
      </c>
      <c r="I275" s="11">
        <f>I92+I149+I161+I196+I214+I228+I235</f>
        <v/>
      </c>
      <c r="J275" s="11">
        <f>J92+J149+J161+J196+J214+J228+J235</f>
        <v/>
      </c>
      <c r="K275" s="11">
        <f>K92+K149+K161+K196+K214+K228+K235</f>
        <v/>
      </c>
      <c r="L275" s="11">
        <f>L92+L149+L161+L196+L214+L228+L235</f>
        <v/>
      </c>
      <c r="M275" s="11">
        <f>M92+M149+M161+M196+M214+M228+M235</f>
        <v/>
      </c>
      <c r="N275" s="11">
        <f>N92+N149+N161+N196+N214+N228+N235</f>
        <v/>
      </c>
      <c r="O275" s="11">
        <f>SUM(C275:N275)</f>
        <v/>
      </c>
    </row>
    <row r="277">
      <c r="B277" s="1" t="inlineStr">
        <is>
          <t>NET OPERATING INCOME</t>
        </is>
      </c>
      <c r="C277" s="11">
        <f>C273-C275</f>
        <v/>
      </c>
      <c r="D277" s="11">
        <f>D273-D275</f>
        <v/>
      </c>
      <c r="E277" s="11">
        <f>E273-E275</f>
        <v/>
      </c>
      <c r="F277" s="11">
        <f>F273-F275</f>
        <v/>
      </c>
      <c r="G277" s="11">
        <f>G273-G275</f>
        <v/>
      </c>
      <c r="H277" s="11">
        <f>H273-H275</f>
        <v/>
      </c>
      <c r="I277" s="11">
        <f>I273-I275</f>
        <v/>
      </c>
      <c r="J277" s="11">
        <f>J273-J275</f>
        <v/>
      </c>
      <c r="K277" s="11">
        <f>K273-K275</f>
        <v/>
      </c>
      <c r="L277" s="11">
        <f>L273-L275</f>
        <v/>
      </c>
      <c r="M277" s="11">
        <f>M273-M275</f>
        <v/>
      </c>
      <c r="N277" s="11">
        <f>N273-N275</f>
        <v/>
      </c>
      <c r="O277" s="11">
        <f>SUM(C277:N277)</f>
        <v/>
      </c>
    </row>
    <row r="279">
      <c r="B279" s="1" t="inlineStr">
        <is>
          <t>NET INCOME</t>
        </is>
      </c>
      <c r="C279" s="11">
        <f>C277-C271</f>
        <v/>
      </c>
      <c r="D279" s="11">
        <f>D277-D271</f>
        <v/>
      </c>
      <c r="E279" s="11">
        <f>E277-E271</f>
        <v/>
      </c>
      <c r="F279" s="11">
        <f>F277-F271</f>
        <v/>
      </c>
      <c r="G279" s="11">
        <f>G277-G271</f>
        <v/>
      </c>
      <c r="H279" s="11">
        <f>H277-H271</f>
        <v/>
      </c>
      <c r="I279" s="11">
        <f>I277-I271</f>
        <v/>
      </c>
      <c r="J279" s="11">
        <f>J277-J271</f>
        <v/>
      </c>
      <c r="K279" s="11">
        <f>K277-K271</f>
        <v/>
      </c>
      <c r="L279" s="11">
        <f>L277-L271</f>
        <v/>
      </c>
      <c r="M279" s="11">
        <f>M277-M271</f>
        <v/>
      </c>
      <c r="N279" s="11">
        <f>N277-N271</f>
        <v/>
      </c>
      <c r="O279" s="11">
        <f>SUM(C279:N279)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2026-04-19T22:38:22Z</dcterms:created>
  <dcterms:modified xsi:type="dcterms:W3CDTF">2026-04-19T22:38:22Z</dcterms:modified>
</cp:coreProperties>
</file>