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Budg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4">
    <font>
      <name val="Calibri"/>
      <family val="2"/>
      <color theme="1"/>
      <sz val="11"/>
      <scheme val="minor"/>
    </font>
    <font>
      <b val="1"/>
      <sz val="12"/>
    </font>
    <font>
      <b val="1"/>
    </font>
    <font>
      <b val="1"/>
      <sz val="1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top style="thin"/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164" fontId="0" fillId="0" borderId="0" pivotButton="0" quotePrefix="0" xfId="0"/>
    <xf numFmtId="0" fontId="2" fillId="0" borderId="0" applyAlignment="1" pivotButton="0" quotePrefix="0" xfId="0">
      <alignment horizontal="center"/>
    </xf>
    <xf numFmtId="0" fontId="3" fillId="0" borderId="0" pivotButton="0" quotePrefix="0" xfId="0"/>
    <xf numFmtId="0" fontId="2" fillId="0" borderId="0" applyAlignment="1" pivotButton="0" quotePrefix="0" xfId="0">
      <alignment indent="1"/>
    </xf>
    <xf numFmtId="0" fontId="0" fillId="0" borderId="0" applyAlignment="1" pivotButton="0" quotePrefix="0" xfId="0">
      <alignment indent="2"/>
    </xf>
    <xf numFmtId="0" fontId="2" fillId="0" borderId="0" applyAlignment="1" pivotButton="0" quotePrefix="0" xfId="0">
      <alignment indent="2"/>
    </xf>
    <xf numFmtId="164" fontId="2" fillId="0" borderId="1" pivotButton="0" quotePrefix="0" xfId="0"/>
    <xf numFmtId="164" fontId="3" fillId="0" borderId="1" pivotButton="0" quotePrefix="0" xfId="0"/>
    <xf numFmtId="164" fontId="1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264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2" customWidth="1" min="1" max="1"/>
    <col width="3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40" customWidth="1" min="16" max="16"/>
  </cols>
  <sheetData>
    <row r="1">
      <c r="A1" s="1" t="inlineStr">
        <is>
          <t>Standard_on_the_Creek</t>
        </is>
      </c>
    </row>
    <row r="2">
      <c r="A2" t="inlineStr">
        <is>
          <t>120 Units</t>
        </is>
      </c>
      <c r="C2" t="inlineStr">
        <is>
          <t>FY 2025 Budget</t>
        </is>
      </c>
    </row>
    <row r="4">
      <c r="A4" s="2" t="inlineStr">
        <is>
          <t>Total Revenue</t>
        </is>
      </c>
      <c r="B4" s="3">
        <f>O258</f>
        <v/>
      </c>
    </row>
    <row r="5">
      <c r="A5" s="2" t="inlineStr">
        <is>
          <t>Total Expenses</t>
        </is>
      </c>
      <c r="B5" s="3">
        <f>O260</f>
        <v/>
      </c>
    </row>
    <row r="6">
      <c r="A6" s="2" t="inlineStr">
        <is>
          <t>NOI</t>
        </is>
      </c>
      <c r="B6" s="3">
        <f>O262</f>
        <v/>
      </c>
    </row>
    <row r="7">
      <c r="A7" s="2" t="inlineStr">
        <is>
          <t>NOI/Unit</t>
        </is>
      </c>
      <c r="B7" s="3">
        <f>O262/120</f>
        <v/>
      </c>
    </row>
    <row r="9">
      <c r="A9" s="4" t="inlineStr">
        <is>
          <t>GL Code</t>
        </is>
      </c>
      <c r="B9" s="4" t="inlineStr">
        <is>
          <t>GL Name</t>
        </is>
      </c>
      <c r="C9" s="4" t="inlineStr">
        <is>
          <t>Jan</t>
        </is>
      </c>
      <c r="D9" s="4" t="inlineStr">
        <is>
          <t>Feb</t>
        </is>
      </c>
      <c r="E9" s="4" t="inlineStr">
        <is>
          <t>Mar</t>
        </is>
      </c>
      <c r="F9" s="4" t="inlineStr">
        <is>
          <t>Apr</t>
        </is>
      </c>
      <c r="G9" s="4" t="inlineStr">
        <is>
          <t>May</t>
        </is>
      </c>
      <c r="H9" s="4" t="inlineStr">
        <is>
          <t>Jun</t>
        </is>
      </c>
      <c r="I9" s="4" t="inlineStr">
        <is>
          <t>Jul</t>
        </is>
      </c>
      <c r="J9" s="4" t="inlineStr">
        <is>
          <t>Aug</t>
        </is>
      </c>
      <c r="K9" s="4" t="inlineStr">
        <is>
          <t>Sep</t>
        </is>
      </c>
      <c r="L9" s="4" t="inlineStr">
        <is>
          <t>Oct</t>
        </is>
      </c>
      <c r="M9" s="4" t="inlineStr">
        <is>
          <t>Nov</t>
        </is>
      </c>
      <c r="N9" s="4" t="inlineStr">
        <is>
          <t>Dec</t>
        </is>
      </c>
      <c r="O9" s="4" t="inlineStr">
        <is>
          <t>Annual Total</t>
        </is>
      </c>
      <c r="P9" s="4" t="inlineStr">
        <is>
          <t>Notes</t>
        </is>
      </c>
    </row>
    <row r="10">
      <c r="B10" s="5" t="inlineStr">
        <is>
          <t>RENTAL INCOME</t>
        </is>
      </c>
    </row>
    <row r="11">
      <c r="B11" s="6" t="inlineStr">
        <is>
          <t>GROSS POTENTIAL RENT INCOME</t>
        </is>
      </c>
    </row>
    <row r="12">
      <c r="A12" t="inlineStr">
        <is>
          <t>4010-0000</t>
        </is>
      </c>
      <c r="B12" s="7" t="inlineStr">
        <is>
          <t>Market Rent</t>
        </is>
      </c>
      <c r="C12" s="3" t="n">
        <v>103744</v>
      </c>
      <c r="D12" s="3" t="n">
        <v>86030</v>
      </c>
      <c r="E12" s="3" t="n">
        <v>94315</v>
      </c>
      <c r="F12" s="3" t="n">
        <v>94836</v>
      </c>
      <c r="G12" s="3" t="n">
        <v>93694</v>
      </c>
      <c r="H12" s="3" t="n">
        <v>95366</v>
      </c>
      <c r="I12" s="3" t="n">
        <v>93803</v>
      </c>
      <c r="J12" s="3" t="n">
        <v>94191</v>
      </c>
      <c r="K12" s="3" t="n">
        <v>97004</v>
      </c>
      <c r="L12" s="3" t="n">
        <v>93425</v>
      </c>
      <c r="M12" s="3" t="n">
        <v>97441</v>
      </c>
      <c r="N12" s="3" t="n">
        <v>119280.1</v>
      </c>
      <c r="O12" s="3">
        <f>SUM(C12:N12)</f>
        <v/>
      </c>
      <c r="P12" t="inlineStr">
        <is>
          <t>Assume MR increase to hit in July 2025 [Alexis Garcia, 11/11/24]</t>
        </is>
      </c>
    </row>
    <row r="13">
      <c r="A13" t="inlineStr">
        <is>
          <t>4020-0000</t>
        </is>
      </c>
      <c r="B13" s="7" t="inlineStr">
        <is>
          <t>Loss/Gain to Lease</t>
        </is>
      </c>
      <c r="C13" s="3" t="n">
        <v>-18928</v>
      </c>
      <c r="D13" s="3" t="n">
        <v>-1371</v>
      </c>
      <c r="E13" s="3" t="n">
        <v>-7533</v>
      </c>
      <c r="F13" s="3" t="n">
        <v>-9939</v>
      </c>
      <c r="G13" s="3" t="n">
        <v>-7563</v>
      </c>
      <c r="H13" s="3" t="n">
        <v>-6755</v>
      </c>
      <c r="I13" s="3" t="n">
        <v>-6062</v>
      </c>
      <c r="J13" s="3" t="n">
        <v>-6921</v>
      </c>
      <c r="K13" s="3" t="n">
        <v>-6688</v>
      </c>
      <c r="L13" s="3" t="n">
        <v>-4779</v>
      </c>
      <c r="M13" s="3" t="n">
        <v>-4680</v>
      </c>
      <c r="N13" s="3" t="n">
        <v>-14712.36</v>
      </c>
      <c r="O13" s="3">
        <f>SUM(C13:N13)</f>
        <v/>
      </c>
      <c r="P13" t="inlineStr"/>
    </row>
    <row r="14">
      <c r="B14" s="8" t="inlineStr">
        <is>
          <t>Subtotal</t>
        </is>
      </c>
      <c r="C14" s="9">
        <f>SUM(C12:C13)</f>
        <v/>
      </c>
      <c r="D14" s="9">
        <f>SUM(D12:D13)</f>
        <v/>
      </c>
      <c r="E14" s="9">
        <f>SUM(E12:E13)</f>
        <v/>
      </c>
      <c r="F14" s="9">
        <f>SUM(F12:F13)</f>
        <v/>
      </c>
      <c r="G14" s="9">
        <f>SUM(G12:G13)</f>
        <v/>
      </c>
      <c r="H14" s="9">
        <f>SUM(H12:H13)</f>
        <v/>
      </c>
      <c r="I14" s="9">
        <f>SUM(I12:I13)</f>
        <v/>
      </c>
      <c r="J14" s="9">
        <f>SUM(J12:J13)</f>
        <v/>
      </c>
      <c r="K14" s="9">
        <f>SUM(K12:K13)</f>
        <v/>
      </c>
      <c r="L14" s="9">
        <f>SUM(L12:L13)</f>
        <v/>
      </c>
      <c r="M14" s="9">
        <f>SUM(M12:M13)</f>
        <v/>
      </c>
      <c r="N14" s="9">
        <f>SUM(N12:N13)</f>
        <v/>
      </c>
      <c r="O14" s="9">
        <f>SUM(C14:N14)</f>
        <v/>
      </c>
    </row>
    <row r="16">
      <c r="B16" s="6" t="inlineStr">
        <is>
          <t>RENT ADJUSTMENTS</t>
        </is>
      </c>
    </row>
    <row r="17">
      <c r="A17" t="inlineStr">
        <is>
          <t>4228-0000</t>
        </is>
      </c>
      <c r="B17" s="7" t="inlineStr">
        <is>
          <t>Vacancy</t>
        </is>
      </c>
      <c r="C17" s="3" t="n">
        <v>-3662</v>
      </c>
      <c r="D17" s="3" t="n">
        <v>-2168</v>
      </c>
      <c r="E17" s="3" t="n">
        <v>-3787</v>
      </c>
      <c r="F17" s="3" t="n">
        <v>-4372</v>
      </c>
      <c r="G17" s="3" t="n">
        <v>-5029</v>
      </c>
      <c r="H17" s="3" t="n">
        <v>-5009</v>
      </c>
      <c r="I17" s="3" t="n">
        <v>-1657</v>
      </c>
      <c r="J17" s="3" t="n">
        <v>-1594</v>
      </c>
      <c r="K17" s="3" t="n">
        <v>-2178</v>
      </c>
      <c r="L17" s="3" t="n">
        <v>-2443</v>
      </c>
      <c r="M17" s="3" t="n">
        <v>-1484</v>
      </c>
      <c r="N17" s="3" t="n">
        <v>-1536</v>
      </c>
      <c r="O17" s="3">
        <f>SUM(C17:N17)</f>
        <v/>
      </c>
      <c r="P17" t="inlineStr"/>
    </row>
    <row r="18">
      <c r="A18" t="inlineStr">
        <is>
          <t>4235-0000</t>
        </is>
      </c>
      <c r="B18" s="7" t="inlineStr">
        <is>
          <t>Concessions - One Time</t>
        </is>
      </c>
      <c r="C18" s="3" t="n">
        <v>0</v>
      </c>
      <c r="D18" s="3" t="n">
        <v>0</v>
      </c>
      <c r="E18" s="3" t="n">
        <v>0</v>
      </c>
      <c r="F18" s="3" t="n">
        <v>0</v>
      </c>
      <c r="G18" s="3" t="n">
        <v>-248.97</v>
      </c>
      <c r="H18" s="3" t="n">
        <v>0</v>
      </c>
      <c r="I18" s="3" t="n">
        <v>0</v>
      </c>
      <c r="J18" s="3" t="n">
        <v>-200</v>
      </c>
      <c r="K18" s="3" t="n">
        <v>0</v>
      </c>
      <c r="L18" s="3" t="n">
        <v>0</v>
      </c>
      <c r="M18" s="3" t="n">
        <v>0</v>
      </c>
      <c r="N18" s="3" t="n">
        <v>0</v>
      </c>
      <c r="O18" s="3">
        <f>SUM(C18:N18)</f>
        <v/>
      </c>
      <c r="P18" t="inlineStr"/>
    </row>
    <row r="19">
      <c r="A19" t="inlineStr">
        <is>
          <t>4280-0000</t>
        </is>
      </c>
      <c r="B19" s="7" t="inlineStr">
        <is>
          <t>Month To Month</t>
        </is>
      </c>
      <c r="C19" s="3" t="n">
        <v>0</v>
      </c>
      <c r="D19" s="3" t="n">
        <v>2700</v>
      </c>
      <c r="E19" s="3" t="n">
        <v>-2100</v>
      </c>
      <c r="F19" s="3" t="n">
        <v>-600</v>
      </c>
      <c r="G19" s="3" t="n">
        <v>0</v>
      </c>
      <c r="H19" s="3" t="n">
        <v>0</v>
      </c>
      <c r="I19" s="3" t="n">
        <v>0</v>
      </c>
      <c r="J19" s="3" t="n">
        <v>0</v>
      </c>
      <c r="K19" s="3" t="n">
        <v>0</v>
      </c>
      <c r="L19" s="3" t="n">
        <v>0</v>
      </c>
      <c r="M19" s="3" t="n">
        <v>0</v>
      </c>
      <c r="N19" s="3" t="n">
        <v>0</v>
      </c>
      <c r="O19" s="3">
        <f>SUM(C19:N19)</f>
        <v/>
      </c>
      <c r="P19" t="inlineStr">
        <is>
          <t>Assume no MTM Fees for LIHTC [Alexis Garcia, 11/11/24]</t>
        </is>
      </c>
    </row>
    <row r="20">
      <c r="B20" s="8" t="inlineStr">
        <is>
          <t>Subtotal</t>
        </is>
      </c>
      <c r="C20" s="9">
        <f>SUM(C17:C19)</f>
        <v/>
      </c>
      <c r="D20" s="9">
        <f>SUM(D17:D19)</f>
        <v/>
      </c>
      <c r="E20" s="9">
        <f>SUM(E17:E19)</f>
        <v/>
      </c>
      <c r="F20" s="9">
        <f>SUM(F17:F19)</f>
        <v/>
      </c>
      <c r="G20" s="9">
        <f>SUM(G17:G19)</f>
        <v/>
      </c>
      <c r="H20" s="9">
        <f>SUM(H17:H19)</f>
        <v/>
      </c>
      <c r="I20" s="9">
        <f>SUM(I17:I19)</f>
        <v/>
      </c>
      <c r="J20" s="9">
        <f>SUM(J17:J19)</f>
        <v/>
      </c>
      <c r="K20" s="9">
        <f>SUM(K17:K19)</f>
        <v/>
      </c>
      <c r="L20" s="9">
        <f>SUM(L17:L19)</f>
        <v/>
      </c>
      <c r="M20" s="9">
        <f>SUM(M17:M19)</f>
        <v/>
      </c>
      <c r="N20" s="9">
        <f>SUM(N17:N19)</f>
        <v/>
      </c>
      <c r="O20" s="9">
        <f>SUM(C20:N20)</f>
        <v/>
      </c>
    </row>
    <row r="22">
      <c r="B22" s="6" t="inlineStr">
        <is>
          <t>BAD DEBT ADJUSTMENTS</t>
        </is>
      </c>
    </row>
    <row r="23">
      <c r="A23" t="inlineStr">
        <is>
          <t>4250-0000</t>
        </is>
      </c>
      <c r="B23" s="7" t="inlineStr">
        <is>
          <t>Bad Debt - Rent</t>
        </is>
      </c>
      <c r="C23" s="3" t="n">
        <v>-1406.59</v>
      </c>
      <c r="D23" s="3" t="n">
        <v>-1406.59</v>
      </c>
      <c r="E23" s="3" t="n">
        <v>-1406.59</v>
      </c>
      <c r="F23" s="3" t="n">
        <v>-1406.59</v>
      </c>
      <c r="G23" s="3" t="n">
        <v>-1406.59</v>
      </c>
      <c r="H23" s="3" t="n">
        <v>-1406.59</v>
      </c>
      <c r="I23" s="3" t="n">
        <v>-1406.59</v>
      </c>
      <c r="J23" s="3" t="n">
        <v>-1406.59</v>
      </c>
      <c r="K23" s="3" t="n">
        <v>-1406.59</v>
      </c>
      <c r="L23" s="3" t="n">
        <v>-1406.59</v>
      </c>
      <c r="M23" s="3" t="n">
        <v>-1406.59</v>
      </c>
      <c r="N23" s="3" t="n">
        <v>-1406.59</v>
      </c>
      <c r="O23" s="3">
        <f>SUM(C23:N23)</f>
        <v/>
      </c>
      <c r="P23" t="inlineStr"/>
    </row>
    <row r="24">
      <c r="A24" t="inlineStr">
        <is>
          <t>4251-0000</t>
        </is>
      </c>
      <c r="B24" s="7" t="inlineStr">
        <is>
          <t>Bad Debt - Rent Recoveries</t>
        </is>
      </c>
      <c r="C24" s="3" t="n">
        <v>70.33</v>
      </c>
      <c r="D24" s="3" t="n">
        <v>70.33</v>
      </c>
      <c r="E24" s="3" t="n">
        <v>70.33</v>
      </c>
      <c r="F24" s="3" t="n">
        <v>70.33</v>
      </c>
      <c r="G24" s="3" t="n">
        <v>70.33</v>
      </c>
      <c r="H24" s="3" t="n">
        <v>70.33</v>
      </c>
      <c r="I24" s="3" t="n">
        <v>70.33</v>
      </c>
      <c r="J24" s="3" t="n">
        <v>70.33</v>
      </c>
      <c r="K24" s="3" t="n">
        <v>70.33</v>
      </c>
      <c r="L24" s="3" t="n">
        <v>70.33</v>
      </c>
      <c r="M24" s="3" t="n">
        <v>70.33</v>
      </c>
      <c r="N24" s="3" t="n">
        <v>70.33</v>
      </c>
      <c r="O24" s="3">
        <f>SUM(C24:N24)</f>
        <v/>
      </c>
      <c r="P24" t="inlineStr"/>
    </row>
    <row r="25">
      <c r="B25" s="8" t="inlineStr">
        <is>
          <t>Subtotal</t>
        </is>
      </c>
      <c r="C25" s="9">
        <f>SUM(C23:C24)</f>
        <v/>
      </c>
      <c r="D25" s="9">
        <f>SUM(D23:D24)</f>
        <v/>
      </c>
      <c r="E25" s="9">
        <f>SUM(E23:E24)</f>
        <v/>
      </c>
      <c r="F25" s="9">
        <f>SUM(F23:F24)</f>
        <v/>
      </c>
      <c r="G25" s="9">
        <f>SUM(G23:G24)</f>
        <v/>
      </c>
      <c r="H25" s="9">
        <f>SUM(H23:H24)</f>
        <v/>
      </c>
      <c r="I25" s="9">
        <f>SUM(I23:I24)</f>
        <v/>
      </c>
      <c r="J25" s="9">
        <f>SUM(J23:J24)</f>
        <v/>
      </c>
      <c r="K25" s="9">
        <f>SUM(K23:K24)</f>
        <v/>
      </c>
      <c r="L25" s="9">
        <f>SUM(L23:L24)</f>
        <v/>
      </c>
      <c r="M25" s="9">
        <f>SUM(M23:M24)</f>
        <v/>
      </c>
      <c r="N25" s="9">
        <f>SUM(N23:N24)</f>
        <v/>
      </c>
      <c r="O25" s="9">
        <f>SUM(C25:N25)</f>
        <v/>
      </c>
    </row>
    <row r="27">
      <c r="B27" s="6" t="inlineStr">
        <is>
          <t>CURRENT RESIDENT CHARGES</t>
        </is>
      </c>
    </row>
    <row r="28">
      <c r="A28" t="inlineStr">
        <is>
          <t>4300-0202</t>
        </is>
      </c>
      <c r="B28" s="7" t="inlineStr">
        <is>
          <t>Late Fees</t>
        </is>
      </c>
      <c r="C28" s="3" t="n">
        <v>1880.8</v>
      </c>
      <c r="D28" s="3" t="n">
        <v>2105.2</v>
      </c>
      <c r="E28" s="3" t="n">
        <v>1121.18</v>
      </c>
      <c r="F28" s="3" t="n">
        <v>559.3</v>
      </c>
      <c r="G28" s="3" t="n">
        <v>1130.5</v>
      </c>
      <c r="H28" s="3" t="n">
        <v>729.4</v>
      </c>
      <c r="I28" s="3" t="n">
        <v>1244.9</v>
      </c>
      <c r="J28" s="3" t="n">
        <v>1074.58</v>
      </c>
      <c r="K28" s="3" t="n">
        <v>2639.8</v>
      </c>
      <c r="L28" s="3" t="n">
        <v>1335</v>
      </c>
      <c r="M28" s="3" t="n">
        <v>2724.9</v>
      </c>
      <c r="N28" s="3" t="n">
        <v>3586.3</v>
      </c>
      <c r="O28" s="3">
        <f>SUM(C28:N28)</f>
        <v/>
      </c>
      <c r="P28" t="inlineStr">
        <is>
          <t>Per T12 ($17k YTD) [Alexis Garcia, 11/11/24]</t>
        </is>
      </c>
    </row>
    <row r="29">
      <c r="A29" t="inlineStr">
        <is>
          <t>4300-0203</t>
        </is>
      </c>
      <c r="B29" s="7" t="inlineStr">
        <is>
          <t>NSF Fees</t>
        </is>
      </c>
      <c r="C29" s="3" t="n">
        <v>0</v>
      </c>
      <c r="D29" s="3" t="n">
        <v>0</v>
      </c>
      <c r="E29" s="3" t="n">
        <v>0</v>
      </c>
      <c r="F29" s="3" t="n">
        <v>0</v>
      </c>
      <c r="G29" s="3" t="n">
        <v>0</v>
      </c>
      <c r="H29" s="3" t="n">
        <v>0</v>
      </c>
      <c r="I29" s="3" t="n">
        <v>0</v>
      </c>
      <c r="J29" s="3" t="n">
        <v>0</v>
      </c>
      <c r="K29" s="3" t="n">
        <v>0</v>
      </c>
      <c r="L29" s="3" t="n">
        <v>0</v>
      </c>
      <c r="M29" s="3" t="n">
        <v>0</v>
      </c>
      <c r="N29" s="3" t="n">
        <v>0</v>
      </c>
      <c r="O29" s="3">
        <f>SUM(C29:N29)</f>
        <v/>
      </c>
      <c r="P29" t="inlineStr"/>
    </row>
    <row r="30">
      <c r="B30" s="8" t="inlineStr">
        <is>
          <t>Subtotal</t>
        </is>
      </c>
      <c r="C30" s="9">
        <f>SUM(C28:C29)</f>
        <v/>
      </c>
      <c r="D30" s="9">
        <f>SUM(D28:D29)</f>
        <v/>
      </c>
      <c r="E30" s="9">
        <f>SUM(E28:E29)</f>
        <v/>
      </c>
      <c r="F30" s="9">
        <f>SUM(F28:F29)</f>
        <v/>
      </c>
      <c r="G30" s="9">
        <f>SUM(G28:G29)</f>
        <v/>
      </c>
      <c r="H30" s="9">
        <f>SUM(H28:H29)</f>
        <v/>
      </c>
      <c r="I30" s="9">
        <f>SUM(I28:I29)</f>
        <v/>
      </c>
      <c r="J30" s="9">
        <f>SUM(J28:J29)</f>
        <v/>
      </c>
      <c r="K30" s="9">
        <f>SUM(K28:K29)</f>
        <v/>
      </c>
      <c r="L30" s="9">
        <f>SUM(L28:L29)</f>
        <v/>
      </c>
      <c r="M30" s="9">
        <f>SUM(M28:M29)</f>
        <v/>
      </c>
      <c r="N30" s="9">
        <f>SUM(N28:N29)</f>
        <v/>
      </c>
      <c r="O30" s="9">
        <f>SUM(C30:N30)</f>
        <v/>
      </c>
    </row>
    <row r="32">
      <c r="B32" s="5" t="inlineStr">
        <is>
          <t>Total Rental Income</t>
        </is>
      </c>
      <c r="C32" s="10">
        <f>C14+C20+C25+C30</f>
        <v/>
      </c>
      <c r="D32" s="10">
        <f>D14+D20+D25+D30</f>
        <v/>
      </c>
      <c r="E32" s="10">
        <f>E14+E20+E25+E30</f>
        <v/>
      </c>
      <c r="F32" s="10">
        <f>F14+F20+F25+F30</f>
        <v/>
      </c>
      <c r="G32" s="10">
        <f>G14+G20+G25+G30</f>
        <v/>
      </c>
      <c r="H32" s="10">
        <f>H14+H20+H25+H30</f>
        <v/>
      </c>
      <c r="I32" s="10">
        <f>I14+I20+I25+I30</f>
        <v/>
      </c>
      <c r="J32" s="10">
        <f>J14+J20+J25+J30</f>
        <v/>
      </c>
      <c r="K32" s="10">
        <f>K14+K20+K25+K30</f>
        <v/>
      </c>
      <c r="L32" s="10">
        <f>L14+L20+L25+L30</f>
        <v/>
      </c>
      <c r="M32" s="10">
        <f>M14+M20+M25+M30</f>
        <v/>
      </c>
      <c r="N32" s="10">
        <f>N14+N20+N25+N30</f>
        <v/>
      </c>
      <c r="O32" s="10">
        <f>SUM(C32:N32)</f>
        <v/>
      </c>
    </row>
    <row r="34">
      <c r="B34" s="5" t="inlineStr">
        <is>
          <t>OTHER INCOME</t>
        </is>
      </c>
    </row>
    <row r="35">
      <c r="B35" s="6" t="inlineStr">
        <is>
          <t>MOVE-IN CHARGES</t>
        </is>
      </c>
    </row>
    <row r="36">
      <c r="A36" t="inlineStr">
        <is>
          <t>4300-0101</t>
        </is>
      </c>
      <c r="B36" s="7" t="inlineStr">
        <is>
          <t>Admin Fees</t>
        </is>
      </c>
      <c r="C36" s="3" t="n">
        <v>0</v>
      </c>
      <c r="D36" s="3" t="n">
        <v>0</v>
      </c>
      <c r="E36" s="3" t="n">
        <v>175.52</v>
      </c>
      <c r="F36" s="3" t="n">
        <v>-300</v>
      </c>
      <c r="G36" s="3" t="n">
        <v>0</v>
      </c>
      <c r="H36" s="3" t="n">
        <v>0</v>
      </c>
      <c r="I36" s="3" t="n">
        <v>-5.5</v>
      </c>
      <c r="J36" s="3" t="n">
        <v>-175.52</v>
      </c>
      <c r="K36" s="3" t="n">
        <v>104.12</v>
      </c>
      <c r="L36" s="3" t="n">
        <v>0</v>
      </c>
      <c r="M36" s="3" t="n">
        <v>0</v>
      </c>
      <c r="N36" s="3" t="n">
        <v>1026.86</v>
      </c>
      <c r="O36" s="3">
        <f>SUM(C36:N36)</f>
        <v/>
      </c>
      <c r="P36" t="inlineStr"/>
    </row>
    <row r="37">
      <c r="A37" t="inlineStr">
        <is>
          <t>4300-0103</t>
        </is>
      </c>
      <c r="B37" s="7" t="inlineStr">
        <is>
          <t>Waived Admin Fees [negative]</t>
        </is>
      </c>
      <c r="C37" s="3" t="n">
        <v>0</v>
      </c>
      <c r="D37" s="3" t="n">
        <v>0</v>
      </c>
      <c r="E37" s="3" t="n">
        <v>0</v>
      </c>
      <c r="F37" s="3" t="n">
        <v>0</v>
      </c>
      <c r="G37" s="3" t="n">
        <v>0</v>
      </c>
      <c r="H37" s="3" t="n">
        <v>0</v>
      </c>
      <c r="I37" s="3" t="n">
        <v>0</v>
      </c>
      <c r="J37" s="3" t="n">
        <v>0</v>
      </c>
      <c r="K37" s="3" t="n">
        <v>0</v>
      </c>
      <c r="L37" s="3" t="n">
        <v>0</v>
      </c>
      <c r="M37" s="3" t="n">
        <v>0</v>
      </c>
      <c r="N37" s="3" t="n">
        <v>0</v>
      </c>
      <c r="O37" s="3">
        <f>SUM(C37:N37)</f>
        <v/>
      </c>
      <c r="P37" t="inlineStr"/>
    </row>
    <row r="38">
      <c r="A38" t="inlineStr">
        <is>
          <t>4300-0102</t>
        </is>
      </c>
      <c r="B38" s="7" t="inlineStr">
        <is>
          <t>Application Fees</t>
        </is>
      </c>
      <c r="C38" s="3" t="n">
        <v>104.35</v>
      </c>
      <c r="D38" s="3" t="n">
        <v>596.84</v>
      </c>
      <c r="E38" s="3" t="n">
        <v>454.81</v>
      </c>
      <c r="F38" s="3" t="n">
        <v>466.21</v>
      </c>
      <c r="G38" s="3" t="n">
        <v>115.55</v>
      </c>
      <c r="H38" s="3" t="n">
        <v>147.47</v>
      </c>
      <c r="I38" s="3" t="n">
        <v>16.18</v>
      </c>
      <c r="J38" s="3" t="n">
        <v>43.76</v>
      </c>
      <c r="K38" s="3" t="n">
        <v>204.02</v>
      </c>
      <c r="L38" s="3" t="n">
        <v>153.16</v>
      </c>
      <c r="M38" s="3" t="n">
        <v>37.18</v>
      </c>
      <c r="N38" s="3" t="n">
        <v>87.88</v>
      </c>
      <c r="O38" s="3">
        <f>SUM(C38:N38)</f>
        <v/>
      </c>
      <c r="P38" t="inlineStr"/>
    </row>
    <row r="39">
      <c r="B39" s="8" t="inlineStr">
        <is>
          <t>Subtotal</t>
        </is>
      </c>
      <c r="C39" s="9">
        <f>SUM(C36:C38)</f>
        <v/>
      </c>
      <c r="D39" s="9">
        <f>SUM(D36:D38)</f>
        <v/>
      </c>
      <c r="E39" s="9">
        <f>SUM(E36:E38)</f>
        <v/>
      </c>
      <c r="F39" s="9">
        <f>SUM(F36:F38)</f>
        <v/>
      </c>
      <c r="G39" s="9">
        <f>SUM(G36:G38)</f>
        <v/>
      </c>
      <c r="H39" s="9">
        <f>SUM(H36:H38)</f>
        <v/>
      </c>
      <c r="I39" s="9">
        <f>SUM(I36:I38)</f>
        <v/>
      </c>
      <c r="J39" s="9">
        <f>SUM(J36:J38)</f>
        <v/>
      </c>
      <c r="K39" s="9">
        <f>SUM(K36:K38)</f>
        <v/>
      </c>
      <c r="L39" s="9">
        <f>SUM(L36:L38)</f>
        <v/>
      </c>
      <c r="M39" s="9">
        <f>SUM(M36:M38)</f>
        <v/>
      </c>
      <c r="N39" s="9">
        <f>SUM(N36:N38)</f>
        <v/>
      </c>
      <c r="O39" s="9">
        <f>SUM(C39:N39)</f>
        <v/>
      </c>
    </row>
    <row r="41">
      <c r="B41" s="6" t="inlineStr">
        <is>
          <t>MOVE-OUT CHARGES</t>
        </is>
      </c>
    </row>
    <row r="42">
      <c r="A42" t="inlineStr">
        <is>
          <t>4300-0301</t>
        </is>
      </c>
      <c r="B42" s="7" t="inlineStr">
        <is>
          <t>Bad Debt - Other [should be negative]</t>
        </is>
      </c>
      <c r="C42" s="3" t="n">
        <v>-258.66</v>
      </c>
      <c r="D42" s="3" t="n">
        <v>-258.66</v>
      </c>
      <c r="E42" s="3" t="n">
        <v>-258.66</v>
      </c>
      <c r="F42" s="3" t="n">
        <v>-258.66</v>
      </c>
      <c r="G42" s="3" t="n">
        <v>-258.66</v>
      </c>
      <c r="H42" s="3" t="n">
        <v>-258.66</v>
      </c>
      <c r="I42" s="3" t="n">
        <v>-258.66</v>
      </c>
      <c r="J42" s="3" t="n">
        <v>-258.66</v>
      </c>
      <c r="K42" s="3" t="n">
        <v>-258.66</v>
      </c>
      <c r="L42" s="3" t="n">
        <v>-258.66</v>
      </c>
      <c r="M42" s="3" t="n">
        <v>-258.66</v>
      </c>
      <c r="N42" s="3" t="n">
        <v>-258.66</v>
      </c>
      <c r="O42" s="3">
        <f>SUM(C42:N42)</f>
        <v/>
      </c>
      <c r="P42" t="inlineStr"/>
    </row>
    <row r="43">
      <c r="A43" t="inlineStr">
        <is>
          <t>4300-0302</t>
        </is>
      </c>
      <c r="B43" s="7" t="inlineStr">
        <is>
          <t>Bad Debt - Other Recoveries [should be positive]</t>
        </is>
      </c>
      <c r="C43" s="3" t="n">
        <v>25.87</v>
      </c>
      <c r="D43" s="3" t="n">
        <v>25.87</v>
      </c>
      <c r="E43" s="3" t="n">
        <v>25.87</v>
      </c>
      <c r="F43" s="3" t="n">
        <v>25.87</v>
      </c>
      <c r="G43" s="3" t="n">
        <v>25.87</v>
      </c>
      <c r="H43" s="3" t="n">
        <v>25.87</v>
      </c>
      <c r="I43" s="3" t="n">
        <v>25.87</v>
      </c>
      <c r="J43" s="3" t="n">
        <v>25.87</v>
      </c>
      <c r="K43" s="3" t="n">
        <v>25.87</v>
      </c>
      <c r="L43" s="3" t="n">
        <v>25.87</v>
      </c>
      <c r="M43" s="3" t="n">
        <v>25.87</v>
      </c>
      <c r="N43" s="3" t="n">
        <v>25.87</v>
      </c>
      <c r="O43" s="3">
        <f>SUM(C43:N43)</f>
        <v/>
      </c>
      <c r="P43" t="inlineStr"/>
    </row>
    <row r="44">
      <c r="A44" t="inlineStr">
        <is>
          <t>4300-0307</t>
        </is>
      </c>
      <c r="B44" s="7" t="inlineStr">
        <is>
          <t>Eviction Reimbursement</t>
        </is>
      </c>
      <c r="C44" s="3" t="n">
        <v>0</v>
      </c>
      <c r="D44" s="3" t="n">
        <v>0</v>
      </c>
      <c r="E44" s="3" t="n">
        <v>0</v>
      </c>
      <c r="F44" s="3" t="n">
        <v>0</v>
      </c>
      <c r="G44" s="3" t="n">
        <v>0</v>
      </c>
      <c r="H44" s="3" t="n">
        <v>0</v>
      </c>
      <c r="I44" s="3" t="n">
        <v>0</v>
      </c>
      <c r="J44" s="3" t="n">
        <v>0</v>
      </c>
      <c r="K44" s="3" t="n">
        <v>0</v>
      </c>
      <c r="L44" s="3" t="n">
        <v>0</v>
      </c>
      <c r="M44" s="3" t="n">
        <v>0</v>
      </c>
      <c r="N44" s="3" t="n">
        <v>0</v>
      </c>
      <c r="O44" s="3">
        <f>SUM(C44:N44)</f>
        <v/>
      </c>
      <c r="P44" t="inlineStr"/>
    </row>
    <row r="45">
      <c r="A45" t="inlineStr">
        <is>
          <t>4300-0308</t>
        </is>
      </c>
      <c r="B45" s="7" t="inlineStr">
        <is>
          <t>Move-Out/Damaged Charges</t>
        </is>
      </c>
      <c r="C45" s="3" t="n">
        <v>0</v>
      </c>
      <c r="D45" s="3" t="n">
        <v>200</v>
      </c>
      <c r="E45" s="3" t="n">
        <v>0</v>
      </c>
      <c r="F45" s="3" t="n">
        <v>609.2</v>
      </c>
      <c r="G45" s="3" t="n">
        <v>-13.45</v>
      </c>
      <c r="H45" s="3" t="n">
        <v>-25</v>
      </c>
      <c r="I45" s="3" t="n">
        <v>-25</v>
      </c>
      <c r="J45" s="3" t="n">
        <v>-471.09</v>
      </c>
      <c r="K45" s="3" t="n">
        <v>48.61</v>
      </c>
      <c r="L45" s="3" t="n">
        <v>198.13</v>
      </c>
      <c r="M45" s="3" t="n">
        <v>0</v>
      </c>
      <c r="N45" s="3" t="n">
        <v>0</v>
      </c>
      <c r="O45" s="3">
        <f>SUM(C45:N45)</f>
        <v/>
      </c>
      <c r="P45" t="inlineStr">
        <is>
          <t>T12 reflects $1700 [Alexis Garcia, 11/11/24]</t>
        </is>
      </c>
    </row>
    <row r="46">
      <c r="A46" t="inlineStr">
        <is>
          <t>4300-0309</t>
        </is>
      </c>
      <c r="B46" s="7" t="inlineStr">
        <is>
          <t>Termination/Cancellation Fees Income</t>
        </is>
      </c>
      <c r="C46" s="3" t="n">
        <v>816.5599999999999</v>
      </c>
      <c r="D46" s="3" t="n">
        <v>502.5</v>
      </c>
      <c r="E46" s="3" t="n">
        <v>0</v>
      </c>
      <c r="F46" s="3" t="n">
        <v>0.8</v>
      </c>
      <c r="G46" s="3" t="n">
        <v>55.04</v>
      </c>
      <c r="H46" s="3" t="n">
        <v>0</v>
      </c>
      <c r="I46" s="3" t="n">
        <v>0</v>
      </c>
      <c r="J46" s="3" t="n">
        <v>-108.59</v>
      </c>
      <c r="K46" s="3" t="n">
        <v>380</v>
      </c>
      <c r="L46" s="3" t="n">
        <v>0</v>
      </c>
      <c r="M46" s="3" t="n">
        <v>0</v>
      </c>
      <c r="N46" s="3" t="n">
        <v>1650</v>
      </c>
      <c r="O46" s="3">
        <f>SUM(C46:N46)</f>
        <v/>
      </c>
      <c r="P46" t="inlineStr">
        <is>
          <t>T12 reflects $1300 [Alexis Garcia, 11/11/24]</t>
        </is>
      </c>
    </row>
    <row r="47">
      <c r="B47" s="8" t="inlineStr">
        <is>
          <t>Subtotal</t>
        </is>
      </c>
      <c r="C47" s="9">
        <f>SUM(C42:C46)</f>
        <v/>
      </c>
      <c r="D47" s="9">
        <f>SUM(D42:D46)</f>
        <v/>
      </c>
      <c r="E47" s="9">
        <f>SUM(E42:E46)</f>
        <v/>
      </c>
      <c r="F47" s="9">
        <f>SUM(F42:F46)</f>
        <v/>
      </c>
      <c r="G47" s="9">
        <f>SUM(G42:G46)</f>
        <v/>
      </c>
      <c r="H47" s="9">
        <f>SUM(H42:H46)</f>
        <v/>
      </c>
      <c r="I47" s="9">
        <f>SUM(I42:I46)</f>
        <v/>
      </c>
      <c r="J47" s="9">
        <f>SUM(J42:J46)</f>
        <v/>
      </c>
      <c r="K47" s="9">
        <f>SUM(K42:K46)</f>
        <v/>
      </c>
      <c r="L47" s="9">
        <f>SUM(L42:L46)</f>
        <v/>
      </c>
      <c r="M47" s="9">
        <f>SUM(M42:M46)</f>
        <v/>
      </c>
      <c r="N47" s="9">
        <f>SUM(N42:N46)</f>
        <v/>
      </c>
      <c r="O47" s="9">
        <f>SUM(C47:N47)</f>
        <v/>
      </c>
    </row>
    <row r="49">
      <c r="B49" s="6" t="inlineStr">
        <is>
          <t>UTILITY INCOME</t>
        </is>
      </c>
    </row>
    <row r="50">
      <c r="A50" t="inlineStr">
        <is>
          <t>4300-0501</t>
        </is>
      </c>
      <c r="B50" s="7" t="inlineStr">
        <is>
          <t>Income - Utility: Electricity</t>
        </is>
      </c>
      <c r="C50" s="3" t="n">
        <v>56.91</v>
      </c>
      <c r="D50" s="3" t="n">
        <v>907.61</v>
      </c>
      <c r="E50" s="3" t="n">
        <v>156.15</v>
      </c>
      <c r="F50" s="3" t="n">
        <v>0</v>
      </c>
      <c r="G50" s="3" t="n">
        <v>88.29000000000001</v>
      </c>
      <c r="H50" s="3" t="n">
        <v>97.38</v>
      </c>
      <c r="I50" s="3" t="n">
        <v>59.2</v>
      </c>
      <c r="J50" s="3" t="n">
        <v>219.29</v>
      </c>
      <c r="K50" s="3" t="n">
        <v>35.56</v>
      </c>
      <c r="L50" s="3" t="n">
        <v>353.52</v>
      </c>
      <c r="M50" s="3" t="n">
        <v>1075.1</v>
      </c>
      <c r="N50" s="3" t="n">
        <v>0</v>
      </c>
      <c r="O50" s="3">
        <f>SUM(C50:N50)</f>
        <v/>
      </c>
      <c r="P50" t="inlineStr">
        <is>
          <t>Per T12 [Alexis Garcia, 11/11/24]</t>
        </is>
      </c>
    </row>
    <row r="51">
      <c r="A51" t="inlineStr">
        <is>
          <t>4300-0512</t>
        </is>
      </c>
      <c r="B51" s="7" t="inlineStr">
        <is>
          <t>Income - Utility: Water/Sewer</t>
        </is>
      </c>
      <c r="C51" s="3" t="n">
        <v>0</v>
      </c>
      <c r="D51" s="3" t="n">
        <v>0</v>
      </c>
      <c r="E51" s="3" t="n">
        <v>0</v>
      </c>
      <c r="F51" s="3" t="n">
        <v>0</v>
      </c>
      <c r="G51" s="3" t="n">
        <v>0</v>
      </c>
      <c r="H51" s="3" t="n">
        <v>0</v>
      </c>
      <c r="I51" s="3" t="n">
        <v>0</v>
      </c>
      <c r="J51" s="3" t="n">
        <v>0</v>
      </c>
      <c r="K51" s="3" t="n">
        <v>0</v>
      </c>
      <c r="L51" s="3" t="n">
        <v>0</v>
      </c>
      <c r="M51" s="3" t="n">
        <v>0</v>
      </c>
      <c r="N51" s="3" t="n">
        <v>45.94</v>
      </c>
      <c r="O51" s="3">
        <f>SUM(C51:N51)</f>
        <v/>
      </c>
      <c r="P51" t="inlineStr">
        <is>
          <t>CAP T12 reflects $5232/month in water income. [Alexis Garcia, 11/11/24]</t>
        </is>
      </c>
    </row>
    <row r="52">
      <c r="B52" s="8" t="inlineStr">
        <is>
          <t>Subtotal</t>
        </is>
      </c>
      <c r="C52" s="9">
        <f>SUM(C50:C51)</f>
        <v/>
      </c>
      <c r="D52" s="9">
        <f>SUM(D50:D51)</f>
        <v/>
      </c>
      <c r="E52" s="9">
        <f>SUM(E50:E51)</f>
        <v/>
      </c>
      <c r="F52" s="9">
        <f>SUM(F50:F51)</f>
        <v/>
      </c>
      <c r="G52" s="9">
        <f>SUM(G50:G51)</f>
        <v/>
      </c>
      <c r="H52" s="9">
        <f>SUM(H50:H51)</f>
        <v/>
      </c>
      <c r="I52" s="9">
        <f>SUM(I50:I51)</f>
        <v/>
      </c>
      <c r="J52" s="9">
        <f>SUM(J50:J51)</f>
        <v/>
      </c>
      <c r="K52" s="9">
        <f>SUM(K50:K51)</f>
        <v/>
      </c>
      <c r="L52" s="9">
        <f>SUM(L50:L51)</f>
        <v/>
      </c>
      <c r="M52" s="9">
        <f>SUM(M50:M51)</f>
        <v/>
      </c>
      <c r="N52" s="9">
        <f>SUM(N50:N51)</f>
        <v/>
      </c>
      <c r="O52" s="9">
        <f>SUM(C52:N52)</f>
        <v/>
      </c>
    </row>
    <row r="54">
      <c r="B54" s="6" t="inlineStr">
        <is>
          <t>AMENITY INCOME</t>
        </is>
      </c>
    </row>
    <row r="55">
      <c r="A55" t="inlineStr">
        <is>
          <t>4300-0606</t>
        </is>
      </c>
      <c r="B55" s="7" t="inlineStr">
        <is>
          <t>Pet Fee - Non Refundable</t>
        </is>
      </c>
      <c r="C55" s="3" t="n">
        <v>0</v>
      </c>
      <c r="D55" s="3" t="n">
        <v>100</v>
      </c>
      <c r="E55" s="3" t="n">
        <v>0</v>
      </c>
      <c r="F55" s="3" t="n">
        <v>0</v>
      </c>
      <c r="G55" s="3" t="n">
        <v>0</v>
      </c>
      <c r="H55" s="3" t="n">
        <v>0</v>
      </c>
      <c r="I55" s="3" t="n">
        <v>0</v>
      </c>
      <c r="J55" s="3" t="n">
        <v>0</v>
      </c>
      <c r="K55" s="3" t="n">
        <v>200</v>
      </c>
      <c r="L55" s="3" t="n">
        <v>-100</v>
      </c>
      <c r="M55" s="3" t="n">
        <v>0</v>
      </c>
      <c r="N55" s="3" t="n">
        <v>0</v>
      </c>
      <c r="O55" s="3">
        <f>SUM(C55:N55)</f>
        <v/>
      </c>
      <c r="P55" t="inlineStr">
        <is>
          <t>T12 reflects zero pet fees [Alexis Garcia, 11/11/24]</t>
        </is>
      </c>
    </row>
    <row r="56">
      <c r="A56" t="inlineStr">
        <is>
          <t>4300-0607</t>
        </is>
      </c>
      <c r="B56" s="7" t="inlineStr">
        <is>
          <t>Pet Rent</t>
        </is>
      </c>
      <c r="C56" s="3" t="n">
        <v>30</v>
      </c>
      <c r="D56" s="3" t="n">
        <v>100</v>
      </c>
      <c r="E56" s="3" t="n">
        <v>30</v>
      </c>
      <c r="F56" s="3" t="n">
        <v>30</v>
      </c>
      <c r="G56" s="3" t="n">
        <v>30</v>
      </c>
      <c r="H56" s="3" t="n">
        <v>30</v>
      </c>
      <c r="I56" s="3" t="n">
        <v>30</v>
      </c>
      <c r="J56" s="3" t="n">
        <v>30</v>
      </c>
      <c r="K56" s="3" t="n">
        <v>30</v>
      </c>
      <c r="L56" s="3" t="n">
        <v>20</v>
      </c>
      <c r="M56" s="3" t="n">
        <v>20</v>
      </c>
      <c r="N56" s="3" t="n">
        <v>20</v>
      </c>
      <c r="O56" s="3">
        <f>SUM(C56:N56)</f>
        <v/>
      </c>
      <c r="P56" t="inlineStr">
        <is>
          <t>CAP T12 average reflect $35/month.  Assume pet rent is $25/pet per month begining Jan 2025 with new management takeover [Alexis Garcia, 11/11/24]</t>
        </is>
      </c>
    </row>
    <row r="57">
      <c r="A57" t="inlineStr">
        <is>
          <t>4300-0611</t>
        </is>
      </c>
      <c r="B57" s="7" t="inlineStr">
        <is>
          <t>Storage Rental</t>
        </is>
      </c>
      <c r="C57" s="3" t="n">
        <v>534</v>
      </c>
      <c r="D57" s="3" t="n">
        <v>566</v>
      </c>
      <c r="E57" s="3" t="n">
        <v>565</v>
      </c>
      <c r="F57" s="3" t="n">
        <v>565</v>
      </c>
      <c r="G57" s="3" t="n">
        <v>565</v>
      </c>
      <c r="H57" s="3" t="n">
        <v>565</v>
      </c>
      <c r="I57" s="3" t="n">
        <v>530</v>
      </c>
      <c r="J57" s="3" t="n">
        <v>500</v>
      </c>
      <c r="K57" s="3" t="n">
        <v>530</v>
      </c>
      <c r="L57" s="3" t="n">
        <v>530</v>
      </c>
      <c r="M57" s="3" t="n">
        <v>530</v>
      </c>
      <c r="N57" s="3" t="n">
        <v>495</v>
      </c>
      <c r="O57" s="3">
        <f>SUM(C57:N57)</f>
        <v/>
      </c>
      <c r="P57" t="inlineStr">
        <is>
          <t>CAP RR reflects $25-$35/sotrage unit.  T12 monthly income reflects $590/month [Alexis Garcia, 11/11/24]</t>
        </is>
      </c>
    </row>
    <row r="58">
      <c r="B58" s="8" t="inlineStr">
        <is>
          <t>Subtotal</t>
        </is>
      </c>
      <c r="C58" s="9">
        <f>SUM(C55:C57)</f>
        <v/>
      </c>
      <c r="D58" s="9">
        <f>SUM(D55:D57)</f>
        <v/>
      </c>
      <c r="E58" s="9">
        <f>SUM(E55:E57)</f>
        <v/>
      </c>
      <c r="F58" s="9">
        <f>SUM(F55:F57)</f>
        <v/>
      </c>
      <c r="G58" s="9">
        <f>SUM(G55:G57)</f>
        <v/>
      </c>
      <c r="H58" s="9">
        <f>SUM(H55:H57)</f>
        <v/>
      </c>
      <c r="I58" s="9">
        <f>SUM(I55:I57)</f>
        <v/>
      </c>
      <c r="J58" s="9">
        <f>SUM(J55:J57)</f>
        <v/>
      </c>
      <c r="K58" s="9">
        <f>SUM(K55:K57)</f>
        <v/>
      </c>
      <c r="L58" s="9">
        <f>SUM(L55:L57)</f>
        <v/>
      </c>
      <c r="M58" s="9">
        <f>SUM(M55:M57)</f>
        <v/>
      </c>
      <c r="N58" s="9">
        <f>SUM(N55:N57)</f>
        <v/>
      </c>
      <c r="O58" s="9">
        <f>SUM(C58:N58)</f>
        <v/>
      </c>
    </row>
    <row r="60">
      <c r="B60" s="6" t="inlineStr">
        <is>
          <t>CONTRACT INCOME</t>
        </is>
      </c>
    </row>
    <row r="61">
      <c r="A61" t="inlineStr">
        <is>
          <t>4300-0801</t>
        </is>
      </c>
      <c r="B61" s="7" t="inlineStr">
        <is>
          <t>Cable/Internet Income</t>
        </is>
      </c>
      <c r="C61" s="3" t="n">
        <v>546.55</v>
      </c>
      <c r="D61" s="3" t="n">
        <v>551.75</v>
      </c>
      <c r="E61" s="3" t="n">
        <v>0</v>
      </c>
      <c r="F61" s="3" t="n">
        <v>1055.81</v>
      </c>
      <c r="G61" s="3" t="n">
        <v>481.17</v>
      </c>
      <c r="H61" s="3" t="n">
        <v>479.75</v>
      </c>
      <c r="I61" s="3" t="n">
        <v>561.27</v>
      </c>
      <c r="J61" s="3" t="n">
        <v>0</v>
      </c>
      <c r="K61" s="3" t="n">
        <v>1193.62</v>
      </c>
      <c r="L61" s="3" t="n">
        <v>575.55</v>
      </c>
      <c r="M61" s="3" t="n">
        <v>564.91</v>
      </c>
      <c r="N61" s="3" t="n">
        <v>0</v>
      </c>
      <c r="O61" s="3">
        <f>SUM(C61:N61)</f>
        <v/>
      </c>
      <c r="P61" t="inlineStr">
        <is>
          <t>Assumption per CAP T12 at $550/month [Alexis Garcia, 11/11/24]</t>
        </is>
      </c>
    </row>
    <row r="62">
      <c r="B62" s="8" t="inlineStr">
        <is>
          <t>Subtotal</t>
        </is>
      </c>
      <c r="C62" s="9">
        <f>SUM(C61:C61)</f>
        <v/>
      </c>
      <c r="D62" s="9">
        <f>SUM(D61:D61)</f>
        <v/>
      </c>
      <c r="E62" s="9">
        <f>SUM(E61:E61)</f>
        <v/>
      </c>
      <c r="F62" s="9">
        <f>SUM(F61:F61)</f>
        <v/>
      </c>
      <c r="G62" s="9">
        <f>SUM(G61:G61)</f>
        <v/>
      </c>
      <c r="H62" s="9">
        <f>SUM(H61:H61)</f>
        <v/>
      </c>
      <c r="I62" s="9">
        <f>SUM(I61:I61)</f>
        <v/>
      </c>
      <c r="J62" s="9">
        <f>SUM(J61:J61)</f>
        <v/>
      </c>
      <c r="K62" s="9">
        <f>SUM(K61:K61)</f>
        <v/>
      </c>
      <c r="L62" s="9">
        <f>SUM(L61:L61)</f>
        <v/>
      </c>
      <c r="M62" s="9">
        <f>SUM(M61:M61)</f>
        <v/>
      </c>
      <c r="N62" s="9">
        <f>SUM(N61:N61)</f>
        <v/>
      </c>
      <c r="O62" s="9">
        <f>SUM(C62:N62)</f>
        <v/>
      </c>
    </row>
    <row r="64">
      <c r="B64" s="6" t="inlineStr">
        <is>
          <t>OTHER MISCELLANEOUS INCOME</t>
        </is>
      </c>
    </row>
    <row r="65">
      <c r="A65" t="inlineStr">
        <is>
          <t>4300-0903</t>
        </is>
      </c>
      <c r="B65" s="7" t="inlineStr">
        <is>
          <t>Miscellaneous Income</t>
        </is>
      </c>
      <c r="C65" s="3" t="n">
        <v>0</v>
      </c>
      <c r="D65" s="3" t="n">
        <v>0</v>
      </c>
      <c r="E65" s="3" t="n">
        <v>0</v>
      </c>
      <c r="F65" s="3" t="n">
        <v>0</v>
      </c>
      <c r="G65" s="3" t="n">
        <v>0</v>
      </c>
      <c r="H65" s="3" t="n">
        <v>0</v>
      </c>
      <c r="I65" s="3" t="n">
        <v>0</v>
      </c>
      <c r="J65" s="3" t="n">
        <v>0</v>
      </c>
      <c r="K65" s="3" t="n">
        <v>0</v>
      </c>
      <c r="L65" s="3" t="n">
        <v>2</v>
      </c>
      <c r="M65" s="3" t="n">
        <v>28</v>
      </c>
      <c r="N65" s="3" t="n">
        <v>0</v>
      </c>
      <c r="O65" s="3">
        <f>SUM(C65:N65)</f>
        <v/>
      </c>
      <c r="P65" t="inlineStr"/>
    </row>
    <row r="66">
      <c r="A66" t="inlineStr">
        <is>
          <t>4300-0907</t>
        </is>
      </c>
      <c r="B66" s="7" t="inlineStr">
        <is>
          <t>Key/Lock Income</t>
        </is>
      </c>
      <c r="C66" s="3" t="n">
        <v>0</v>
      </c>
      <c r="D66" s="3" t="n">
        <v>0</v>
      </c>
      <c r="E66" s="3" t="n">
        <v>50</v>
      </c>
      <c r="F66" s="3" t="n">
        <v>100</v>
      </c>
      <c r="G66" s="3" t="n">
        <v>0</v>
      </c>
      <c r="H66" s="3" t="n">
        <v>0</v>
      </c>
      <c r="I66" s="3" t="n">
        <v>0</v>
      </c>
      <c r="J66" s="3" t="n">
        <v>0</v>
      </c>
      <c r="K66" s="3" t="n">
        <v>0</v>
      </c>
      <c r="L66" s="3" t="n">
        <v>10</v>
      </c>
      <c r="M66" s="3" t="n">
        <v>0</v>
      </c>
      <c r="N66" s="3" t="n">
        <v>0</v>
      </c>
      <c r="O66" s="3">
        <f>SUM(C66:N66)</f>
        <v/>
      </c>
      <c r="P66" t="inlineStr">
        <is>
          <t>Per T12 [Alexis Garcia, 11/11/24]</t>
        </is>
      </c>
    </row>
    <row r="67">
      <c r="B67" s="8" t="inlineStr">
        <is>
          <t>Subtotal</t>
        </is>
      </c>
      <c r="C67" s="9">
        <f>SUM(C65:C66)</f>
        <v/>
      </c>
      <c r="D67" s="9">
        <f>SUM(D65:D66)</f>
        <v/>
      </c>
      <c r="E67" s="9">
        <f>SUM(E65:E66)</f>
        <v/>
      </c>
      <c r="F67" s="9">
        <f>SUM(F65:F66)</f>
        <v/>
      </c>
      <c r="G67" s="9">
        <f>SUM(G65:G66)</f>
        <v/>
      </c>
      <c r="H67" s="9">
        <f>SUM(H65:H66)</f>
        <v/>
      </c>
      <c r="I67" s="9">
        <f>SUM(I65:I66)</f>
        <v/>
      </c>
      <c r="J67" s="9">
        <f>SUM(J65:J66)</f>
        <v/>
      </c>
      <c r="K67" s="9">
        <f>SUM(K65:K66)</f>
        <v/>
      </c>
      <c r="L67" s="9">
        <f>SUM(L65:L66)</f>
        <v/>
      </c>
      <c r="M67" s="9">
        <f>SUM(M65:M66)</f>
        <v/>
      </c>
      <c r="N67" s="9">
        <f>SUM(N65:N66)</f>
        <v/>
      </c>
      <c r="O67" s="9">
        <f>SUM(C67:N67)</f>
        <v/>
      </c>
    </row>
    <row r="69">
      <c r="B69" s="5" t="inlineStr">
        <is>
          <t>Total Other Income</t>
        </is>
      </c>
      <c r="C69" s="10">
        <f>C39+C47+C52+C58+C62+C67</f>
        <v/>
      </c>
      <c r="D69" s="10">
        <f>D39+D47+D52+D58+D62+D67</f>
        <v/>
      </c>
      <c r="E69" s="10">
        <f>E39+E47+E52+E58+E62+E67</f>
        <v/>
      </c>
      <c r="F69" s="10">
        <f>F39+F47+F52+F58+F62+F67</f>
        <v/>
      </c>
      <c r="G69" s="10">
        <f>G39+G47+G52+G58+G62+G67</f>
        <v/>
      </c>
      <c r="H69" s="10">
        <f>H39+H47+H52+H58+H62+H67</f>
        <v/>
      </c>
      <c r="I69" s="10">
        <f>I39+I47+I52+I58+I62+I67</f>
        <v/>
      </c>
      <c r="J69" s="10">
        <f>J39+J47+J52+J58+J62+J67</f>
        <v/>
      </c>
      <c r="K69" s="10">
        <f>K39+K47+K52+K58+K62+K67</f>
        <v/>
      </c>
      <c r="L69" s="10">
        <f>L39+L47+L52+L58+L62+L67</f>
        <v/>
      </c>
      <c r="M69" s="10">
        <f>M39+M47+M52+M58+M62+M67</f>
        <v/>
      </c>
      <c r="N69" s="10">
        <f>N39+N47+N52+N58+N62+N67</f>
        <v/>
      </c>
      <c r="O69" s="10">
        <f>SUM(C69:N69)</f>
        <v/>
      </c>
    </row>
    <row r="71">
      <c r="B71" s="5" t="inlineStr">
        <is>
          <t>PAYROLL</t>
        </is>
      </c>
    </row>
    <row r="72">
      <c r="B72" s="6" t="inlineStr">
        <is>
          <t>COMPENSATION EXPENSE - MAINTENANCE</t>
        </is>
      </c>
    </row>
    <row r="73">
      <c r="A73" t="inlineStr">
        <is>
          <t>5010-1000</t>
        </is>
      </c>
      <c r="B73" s="7" t="inlineStr">
        <is>
          <t>Salaries &amp; Wages - Maint</t>
        </is>
      </c>
      <c r="C73" s="3" t="n">
        <v>4089</v>
      </c>
      <c r="D73" s="3" t="n">
        <v>4731.25</v>
      </c>
      <c r="E73" s="3" t="n">
        <v>8783.25</v>
      </c>
      <c r="F73" s="3" t="n">
        <v>4752.88</v>
      </c>
      <c r="G73" s="3" t="n">
        <v>4739.88</v>
      </c>
      <c r="H73" s="3" t="n">
        <v>4615</v>
      </c>
      <c r="I73" s="3" t="n">
        <v>6203.58</v>
      </c>
      <c r="J73" s="3" t="n">
        <v>8731.93</v>
      </c>
      <c r="K73" s="3" t="n">
        <v>5601.46</v>
      </c>
      <c r="L73" s="3" t="n">
        <v>6501.88</v>
      </c>
      <c r="M73" s="3" t="n">
        <v>4952.06</v>
      </c>
      <c r="N73" s="3" t="n">
        <v>1757.83</v>
      </c>
      <c r="O73" s="3">
        <f>SUM(C73:N73)</f>
        <v/>
      </c>
      <c r="P73" t="inlineStr">
        <is>
          <t>Assume 1 MS  $27/hour [Alexis Garcia, 12/2/24]</t>
        </is>
      </c>
    </row>
    <row r="74">
      <c r="A74" t="inlineStr">
        <is>
          <t>5010-3000</t>
        </is>
      </c>
      <c r="B74" s="7" t="inlineStr">
        <is>
          <t>Bonuses - Maint</t>
        </is>
      </c>
      <c r="C74" s="3" t="n">
        <v>0</v>
      </c>
      <c r="D74" s="3" t="n">
        <v>0</v>
      </c>
      <c r="E74" s="3" t="n">
        <v>0</v>
      </c>
      <c r="F74" s="3" t="n">
        <v>0</v>
      </c>
      <c r="G74" s="3" t="n">
        <v>0</v>
      </c>
      <c r="H74" s="3" t="n">
        <v>0</v>
      </c>
      <c r="I74" s="3" t="n">
        <v>0</v>
      </c>
      <c r="J74" s="3" t="n">
        <v>0</v>
      </c>
      <c r="K74" s="3" t="n">
        <v>0</v>
      </c>
      <c r="L74" s="3" t="n">
        <v>0</v>
      </c>
      <c r="M74" s="3" t="n">
        <v>0</v>
      </c>
      <c r="N74" s="3" t="n">
        <v>0</v>
      </c>
      <c r="O74" s="3">
        <f>SUM(C74:N74)</f>
        <v/>
      </c>
      <c r="P74" t="inlineStr">
        <is>
          <t>Assume 65% achievement [Alexis Garcia, 11/11/24]</t>
        </is>
      </c>
    </row>
    <row r="75">
      <c r="A75" t="inlineStr">
        <is>
          <t>5010-4000</t>
        </is>
      </c>
      <c r="B75" s="7" t="inlineStr">
        <is>
          <t>Commissions - Maint</t>
        </is>
      </c>
      <c r="C75" s="3" t="n">
        <v>0</v>
      </c>
      <c r="D75" s="3" t="n">
        <v>0</v>
      </c>
      <c r="E75" s="3" t="n">
        <v>0</v>
      </c>
      <c r="F75" s="3" t="n">
        <v>0</v>
      </c>
      <c r="G75" s="3" t="n">
        <v>0</v>
      </c>
      <c r="H75" s="3" t="n">
        <v>0</v>
      </c>
      <c r="I75" s="3" t="n">
        <v>0</v>
      </c>
      <c r="J75" s="3" t="n">
        <v>0</v>
      </c>
      <c r="K75" s="3" t="n">
        <v>0</v>
      </c>
      <c r="L75" s="3" t="n">
        <v>0</v>
      </c>
      <c r="M75" s="3" t="n">
        <v>0</v>
      </c>
      <c r="N75" s="3" t="n">
        <v>0</v>
      </c>
      <c r="O75" s="3">
        <f>SUM(C75:N75)</f>
        <v/>
      </c>
      <c r="P75" t="inlineStr">
        <is>
          <t>Assume .7% commissions [Alexis Garcia, 11/11/24]</t>
        </is>
      </c>
    </row>
    <row r="76">
      <c r="A76" t="inlineStr">
        <is>
          <t>5010-5000</t>
        </is>
      </c>
      <c r="B76" s="7" t="inlineStr">
        <is>
          <t>Overtime - Maint</t>
        </is>
      </c>
      <c r="C76" s="3" t="n">
        <v>0</v>
      </c>
      <c r="D76" s="3" t="n">
        <v>0</v>
      </c>
      <c r="E76" s="3" t="n">
        <v>0</v>
      </c>
      <c r="F76" s="3" t="n">
        <v>0</v>
      </c>
      <c r="G76" s="3" t="n">
        <v>0</v>
      </c>
      <c r="H76" s="3" t="n">
        <v>0</v>
      </c>
      <c r="I76" s="3" t="n">
        <v>0</v>
      </c>
      <c r="J76" s="3" t="n">
        <v>0</v>
      </c>
      <c r="K76" s="3" t="n">
        <v>0</v>
      </c>
      <c r="L76" s="3" t="n">
        <v>0</v>
      </c>
      <c r="M76" s="3" t="n">
        <v>0</v>
      </c>
      <c r="N76" s="3" t="n">
        <v>93.86</v>
      </c>
      <c r="O76" s="3">
        <f>SUM(C76:N76)</f>
        <v/>
      </c>
      <c r="P76" t="inlineStr"/>
    </row>
    <row r="77">
      <c r="B77" s="8" t="inlineStr">
        <is>
          <t>Subtotal</t>
        </is>
      </c>
      <c r="C77" s="9">
        <f>SUM(C73:C76)</f>
        <v/>
      </c>
      <c r="D77" s="9">
        <f>SUM(D73:D76)</f>
        <v/>
      </c>
      <c r="E77" s="9">
        <f>SUM(E73:E76)</f>
        <v/>
      </c>
      <c r="F77" s="9">
        <f>SUM(F73:F76)</f>
        <v/>
      </c>
      <c r="G77" s="9">
        <f>SUM(G73:G76)</f>
        <v/>
      </c>
      <c r="H77" s="9">
        <f>SUM(H73:H76)</f>
        <v/>
      </c>
      <c r="I77" s="9">
        <f>SUM(I73:I76)</f>
        <v/>
      </c>
      <c r="J77" s="9">
        <f>SUM(J73:J76)</f>
        <v/>
      </c>
      <c r="K77" s="9">
        <f>SUM(K73:K76)</f>
        <v/>
      </c>
      <c r="L77" s="9">
        <f>SUM(L73:L76)</f>
        <v/>
      </c>
      <c r="M77" s="9">
        <f>SUM(M73:M76)</f>
        <v/>
      </c>
      <c r="N77" s="9">
        <f>SUM(N73:N76)</f>
        <v/>
      </c>
      <c r="O77" s="9">
        <f>SUM(C77:N77)</f>
        <v/>
      </c>
    </row>
    <row r="79">
      <c r="B79" s="6" t="inlineStr">
        <is>
          <t>COMPENSATION EXPENSE - LEASING</t>
        </is>
      </c>
    </row>
    <row r="80">
      <c r="A80" t="inlineStr">
        <is>
          <t>5015-1000</t>
        </is>
      </c>
      <c r="B80" s="7" t="inlineStr">
        <is>
          <t>Salaries &amp; Wages - Leasing</t>
        </is>
      </c>
      <c r="C80" s="3" t="n">
        <v>7703.15</v>
      </c>
      <c r="D80" s="3" t="n">
        <v>7018.87</v>
      </c>
      <c r="E80" s="3" t="n">
        <v>11217.71</v>
      </c>
      <c r="F80" s="3" t="n">
        <v>6537.78</v>
      </c>
      <c r="G80" s="3" t="n">
        <v>6338.4</v>
      </c>
      <c r="H80" s="3" t="n">
        <v>9715.290000000001</v>
      </c>
      <c r="I80" s="3" t="n">
        <v>9553.27</v>
      </c>
      <c r="J80" s="3" t="n">
        <v>14198.53</v>
      </c>
      <c r="K80" s="3" t="n">
        <v>7835.12</v>
      </c>
      <c r="L80" s="3" t="n">
        <v>10301.88</v>
      </c>
      <c r="M80" s="3" t="n">
        <v>10457.44</v>
      </c>
      <c r="N80" s="3" t="n">
        <v>5625.2</v>
      </c>
      <c r="O80" s="3">
        <f>SUM(C80:N80)</f>
        <v/>
      </c>
      <c r="P80" t="inlineStr"/>
    </row>
    <row r="81">
      <c r="A81" t="inlineStr">
        <is>
          <t>5015-3000</t>
        </is>
      </c>
      <c r="B81" s="7" t="inlineStr">
        <is>
          <t>Bonuses - Leasing</t>
        </is>
      </c>
      <c r="C81" s="3" t="n">
        <v>0</v>
      </c>
      <c r="D81" s="3" t="n">
        <v>0</v>
      </c>
      <c r="E81" s="3" t="n">
        <v>0</v>
      </c>
      <c r="F81" s="3" t="n">
        <v>0</v>
      </c>
      <c r="G81" s="3" t="n">
        <v>0</v>
      </c>
      <c r="H81" s="3" t="n">
        <v>0</v>
      </c>
      <c r="I81" s="3" t="n">
        <v>0</v>
      </c>
      <c r="J81" s="3" t="n">
        <v>0</v>
      </c>
      <c r="K81" s="3" t="n">
        <v>0</v>
      </c>
      <c r="L81" s="3" t="n">
        <v>0</v>
      </c>
      <c r="M81" s="3" t="n">
        <v>0</v>
      </c>
      <c r="N81" s="3" t="n">
        <v>537.84</v>
      </c>
      <c r="O81" s="3">
        <f>SUM(C81:N81)</f>
        <v/>
      </c>
      <c r="P81" t="inlineStr">
        <is>
          <t>Assume 65% achievement [Alexis Garcia, 11/11/24]</t>
        </is>
      </c>
    </row>
    <row r="82">
      <c r="A82" t="inlineStr">
        <is>
          <t>5015-4000</t>
        </is>
      </c>
      <c r="B82" s="7" t="inlineStr">
        <is>
          <t>Commissions - Leasing</t>
        </is>
      </c>
      <c r="C82" s="3" t="n">
        <v>0</v>
      </c>
      <c r="D82" s="3" t="n">
        <v>0</v>
      </c>
      <c r="E82" s="3" t="n">
        <v>0</v>
      </c>
      <c r="F82" s="3" t="n">
        <v>0</v>
      </c>
      <c r="G82" s="3" t="n">
        <v>0</v>
      </c>
      <c r="H82" s="3" t="n">
        <v>0</v>
      </c>
      <c r="I82" s="3" t="n">
        <v>0</v>
      </c>
      <c r="J82" s="3" t="n">
        <v>0</v>
      </c>
      <c r="K82" s="3" t="n">
        <v>0</v>
      </c>
      <c r="L82" s="3" t="n">
        <v>0</v>
      </c>
      <c r="M82" s="3" t="n">
        <v>0</v>
      </c>
      <c r="N82" s="3" t="n">
        <v>421.75</v>
      </c>
      <c r="O82" s="3">
        <f>SUM(C82:N82)</f>
        <v/>
      </c>
      <c r="P82" t="inlineStr">
        <is>
          <t>Assume .7% commissions [Alexis Garcia, 11/11/24]</t>
        </is>
      </c>
    </row>
    <row r="83">
      <c r="B83" s="8" t="inlineStr">
        <is>
          <t>Subtotal</t>
        </is>
      </c>
      <c r="C83" s="9">
        <f>SUM(C80:C82)</f>
        <v/>
      </c>
      <c r="D83" s="9">
        <f>SUM(D80:D82)</f>
        <v/>
      </c>
      <c r="E83" s="9">
        <f>SUM(E80:E82)</f>
        <v/>
      </c>
      <c r="F83" s="9">
        <f>SUM(F80:F82)</f>
        <v/>
      </c>
      <c r="G83" s="9">
        <f>SUM(G80:G82)</f>
        <v/>
      </c>
      <c r="H83" s="9">
        <f>SUM(H80:H82)</f>
        <v/>
      </c>
      <c r="I83" s="9">
        <f>SUM(I80:I82)</f>
        <v/>
      </c>
      <c r="J83" s="9">
        <f>SUM(J80:J82)</f>
        <v/>
      </c>
      <c r="K83" s="9">
        <f>SUM(K80:K82)</f>
        <v/>
      </c>
      <c r="L83" s="9">
        <f>SUM(L80:L82)</f>
        <v/>
      </c>
      <c r="M83" s="9">
        <f>SUM(M80:M82)</f>
        <v/>
      </c>
      <c r="N83" s="9">
        <f>SUM(N80:N82)</f>
        <v/>
      </c>
      <c r="O83" s="9">
        <f>SUM(C83:N83)</f>
        <v/>
      </c>
    </row>
    <row r="85">
      <c r="B85" s="6" t="inlineStr">
        <is>
          <t>PAYROLL &amp; BENEFITS</t>
        </is>
      </c>
    </row>
    <row r="86">
      <c r="A86" t="inlineStr">
        <is>
          <t>5025-0000</t>
        </is>
      </c>
      <c r="B86" s="7" t="inlineStr">
        <is>
          <t>COMPENSATION EXPENSE</t>
        </is>
      </c>
      <c r="C86" s="3" t="n">
        <v>0</v>
      </c>
      <c r="D86" s="3" t="n">
        <v>0</v>
      </c>
      <c r="E86" s="3" t="n">
        <v>0</v>
      </c>
      <c r="F86" s="3" t="n">
        <v>0</v>
      </c>
      <c r="G86" s="3" t="n">
        <v>0</v>
      </c>
      <c r="H86" s="3" t="n">
        <v>0</v>
      </c>
      <c r="I86" s="3" t="n">
        <v>0</v>
      </c>
      <c r="J86" s="3" t="n">
        <v>0</v>
      </c>
      <c r="K86" s="3" t="n">
        <v>0</v>
      </c>
      <c r="L86" s="3" t="n">
        <v>0</v>
      </c>
      <c r="M86" s="3" t="n">
        <v>0</v>
      </c>
      <c r="N86" s="3" t="n">
        <v>0</v>
      </c>
      <c r="O86" s="3">
        <f>SUM(C86:N86)</f>
        <v/>
      </c>
      <c r="P86" t="inlineStr"/>
    </row>
    <row r="87">
      <c r="B87" s="8" t="inlineStr">
        <is>
          <t>Subtotal</t>
        </is>
      </c>
      <c r="C87" s="9">
        <f>SUM(C86:C86)</f>
        <v/>
      </c>
      <c r="D87" s="9">
        <f>SUM(D86:D86)</f>
        <v/>
      </c>
      <c r="E87" s="9">
        <f>SUM(E86:E86)</f>
        <v/>
      </c>
      <c r="F87" s="9">
        <f>SUM(F86:F86)</f>
        <v/>
      </c>
      <c r="G87" s="9">
        <f>SUM(G86:G86)</f>
        <v/>
      </c>
      <c r="H87" s="9">
        <f>SUM(H86:H86)</f>
        <v/>
      </c>
      <c r="I87" s="9">
        <f>SUM(I86:I86)</f>
        <v/>
      </c>
      <c r="J87" s="9">
        <f>SUM(J86:J86)</f>
        <v/>
      </c>
      <c r="K87" s="9">
        <f>SUM(K86:K86)</f>
        <v/>
      </c>
      <c r="L87" s="9">
        <f>SUM(L86:L86)</f>
        <v/>
      </c>
      <c r="M87" s="9">
        <f>SUM(M86:M86)</f>
        <v/>
      </c>
      <c r="N87" s="9">
        <f>SUM(N86:N86)</f>
        <v/>
      </c>
      <c r="O87" s="9">
        <f>SUM(C87:N87)</f>
        <v/>
      </c>
    </row>
    <row r="89">
      <c r="B89" s="6" t="inlineStr">
        <is>
          <t>OTHER PAYROLL RELATED COSTS</t>
        </is>
      </c>
    </row>
    <row r="90">
      <c r="A90" t="inlineStr">
        <is>
          <t>5035-0000</t>
        </is>
      </c>
      <c r="B90" s="7" t="inlineStr">
        <is>
          <t>Temporary Help</t>
        </is>
      </c>
      <c r="C90" s="3" t="n">
        <v>1228.13</v>
      </c>
      <c r="D90" s="3" t="n">
        <v>1677</v>
      </c>
      <c r="E90" s="3" t="n">
        <v>0</v>
      </c>
      <c r="F90" s="3" t="n">
        <v>0</v>
      </c>
      <c r="G90" s="3" t="n">
        <v>0</v>
      </c>
      <c r="H90" s="3" t="n">
        <v>862.33</v>
      </c>
      <c r="I90" s="3" t="n">
        <v>209.65</v>
      </c>
      <c r="J90" s="3" t="n">
        <v>671.79</v>
      </c>
      <c r="K90" s="3" t="n">
        <v>576.92</v>
      </c>
      <c r="L90" s="3" t="n">
        <v>0</v>
      </c>
      <c r="M90" s="3" t="n">
        <v>593.97</v>
      </c>
      <c r="N90" s="3" t="n">
        <v>4793.66</v>
      </c>
      <c r="O90" s="3">
        <f>SUM(C90:N90)</f>
        <v/>
      </c>
      <c r="P90" t="inlineStr">
        <is>
          <t>Trended off of CAP T12 reflecting $480/month on avg assume this will decrease with floating Houston maintena [Alexis Garcia, 11/11/24]</t>
        </is>
      </c>
    </row>
    <row r="91">
      <c r="A91" t="inlineStr">
        <is>
          <t>5037-0000</t>
        </is>
      </c>
      <c r="B91" s="7" t="inlineStr">
        <is>
          <t>Payroll Processing Fees (Payroll Burden)</t>
        </is>
      </c>
      <c r="C91" s="3" t="n">
        <v>4487.03</v>
      </c>
      <c r="D91" s="3" t="n">
        <v>4308.51</v>
      </c>
      <c r="E91" s="3" t="n">
        <v>6192.32</v>
      </c>
      <c r="F91" s="3" t="n">
        <v>4059.8</v>
      </c>
      <c r="G91" s="3" t="n">
        <v>3313.87</v>
      </c>
      <c r="H91" s="3" t="n">
        <v>3650.07</v>
      </c>
      <c r="I91" s="3" t="n">
        <v>3740.69</v>
      </c>
      <c r="J91" s="3" t="n">
        <v>4849.71</v>
      </c>
      <c r="K91" s="3" t="n">
        <v>3572.62</v>
      </c>
      <c r="L91" s="3" t="n">
        <v>3850.19</v>
      </c>
      <c r="M91" s="3" t="n">
        <v>5511</v>
      </c>
      <c r="N91" s="3" t="n">
        <v>2703.72</v>
      </c>
      <c r="O91" s="3">
        <f>SUM(C91:N91)</f>
        <v/>
      </c>
      <c r="P91" t="inlineStr"/>
    </row>
    <row r="92">
      <c r="A92" t="inlineStr">
        <is>
          <t>5040-0000</t>
        </is>
      </c>
      <c r="B92" s="7" t="inlineStr">
        <is>
          <t>Payroll Allocation (Centralized Support)</t>
        </is>
      </c>
      <c r="C92" s="3" t="n">
        <v>0</v>
      </c>
      <c r="D92" s="3" t="n">
        <v>0</v>
      </c>
      <c r="E92" s="3" t="n">
        <v>0</v>
      </c>
      <c r="F92" s="3" t="n">
        <v>0</v>
      </c>
      <c r="G92" s="3" t="n">
        <v>0</v>
      </c>
      <c r="H92" s="3" t="n">
        <v>0</v>
      </c>
      <c r="I92" s="3" t="n">
        <v>0</v>
      </c>
      <c r="J92" s="3" t="n">
        <v>0</v>
      </c>
      <c r="K92" s="3" t="n">
        <v>0</v>
      </c>
      <c r="L92" s="3" t="n">
        <v>0</v>
      </c>
      <c r="M92" s="3" t="n">
        <v>0</v>
      </c>
      <c r="N92" s="3" t="n">
        <v>0</v>
      </c>
      <c r="O92" s="3">
        <f>SUM(C92:N92)</f>
        <v/>
      </c>
      <c r="P92" t="inlineStr"/>
    </row>
    <row r="93">
      <c r="A93" t="inlineStr">
        <is>
          <t>5050-0000</t>
        </is>
      </c>
      <c r="B93" s="7" t="inlineStr">
        <is>
          <t>Cell Phone Allowance</t>
        </is>
      </c>
      <c r="C93" s="3" t="n">
        <v>0</v>
      </c>
      <c r="D93" s="3" t="n">
        <v>0</v>
      </c>
      <c r="E93" s="3" t="n">
        <v>0</v>
      </c>
      <c r="F93" s="3" t="n">
        <v>0</v>
      </c>
      <c r="G93" s="3" t="n">
        <v>0</v>
      </c>
      <c r="H93" s="3" t="n">
        <v>0</v>
      </c>
      <c r="I93" s="3" t="n">
        <v>0</v>
      </c>
      <c r="J93" s="3" t="n">
        <v>0</v>
      </c>
      <c r="K93" s="3" t="n">
        <v>0</v>
      </c>
      <c r="L93" s="3" t="n">
        <v>0</v>
      </c>
      <c r="M93" s="3" t="n">
        <v>0</v>
      </c>
      <c r="N93" s="3" t="n">
        <v>0</v>
      </c>
      <c r="O93" s="3">
        <f>SUM(C93:N93)</f>
        <v/>
      </c>
      <c r="P93" t="inlineStr"/>
    </row>
    <row r="94">
      <c r="B94" s="8" t="inlineStr">
        <is>
          <t>Subtotal</t>
        </is>
      </c>
      <c r="C94" s="9">
        <f>SUM(C90:C93)</f>
        <v/>
      </c>
      <c r="D94" s="9">
        <f>SUM(D90:D93)</f>
        <v/>
      </c>
      <c r="E94" s="9">
        <f>SUM(E90:E93)</f>
        <v/>
      </c>
      <c r="F94" s="9">
        <f>SUM(F90:F93)</f>
        <v/>
      </c>
      <c r="G94" s="9">
        <f>SUM(G90:G93)</f>
        <v/>
      </c>
      <c r="H94" s="9">
        <f>SUM(H90:H93)</f>
        <v/>
      </c>
      <c r="I94" s="9">
        <f>SUM(I90:I93)</f>
        <v/>
      </c>
      <c r="J94" s="9">
        <f>SUM(J90:J93)</f>
        <v/>
      </c>
      <c r="K94" s="9">
        <f>SUM(K90:K93)</f>
        <v/>
      </c>
      <c r="L94" s="9">
        <f>SUM(L90:L93)</f>
        <v/>
      </c>
      <c r="M94" s="9">
        <f>SUM(M90:M93)</f>
        <v/>
      </c>
      <c r="N94" s="9">
        <f>SUM(N90:N93)</f>
        <v/>
      </c>
      <c r="O94" s="9">
        <f>SUM(C94:N94)</f>
        <v/>
      </c>
    </row>
    <row r="96">
      <c r="B96" s="5" t="inlineStr">
        <is>
          <t>Total Payroll</t>
        </is>
      </c>
      <c r="C96" s="10">
        <f>C77+C83+C87+C94</f>
        <v/>
      </c>
      <c r="D96" s="10">
        <f>D77+D83+D87+D94</f>
        <v/>
      </c>
      <c r="E96" s="10">
        <f>E77+E83+E87+E94</f>
        <v/>
      </c>
      <c r="F96" s="10">
        <f>F77+F83+F87+F94</f>
        <v/>
      </c>
      <c r="G96" s="10">
        <f>G77+G83+G87+G94</f>
        <v/>
      </c>
      <c r="H96" s="10">
        <f>H77+H83+H87+H94</f>
        <v/>
      </c>
      <c r="I96" s="10">
        <f>I77+I83+I87+I94</f>
        <v/>
      </c>
      <c r="J96" s="10">
        <f>J77+J83+J87+J94</f>
        <v/>
      </c>
      <c r="K96" s="10">
        <f>K77+K83+K87+K94</f>
        <v/>
      </c>
      <c r="L96" s="10">
        <f>L77+L83+L87+L94</f>
        <v/>
      </c>
      <c r="M96" s="10">
        <f>M77+M83+M87+M94</f>
        <v/>
      </c>
      <c r="N96" s="10">
        <f>N77+N83+N87+N94</f>
        <v/>
      </c>
      <c r="O96" s="10">
        <f>SUM(C96:N96)</f>
        <v/>
      </c>
    </row>
    <row r="98">
      <c r="B98" s="5" t="inlineStr">
        <is>
          <t>MAINTENANCE &amp; CONTRACTS</t>
        </is>
      </c>
    </row>
    <row r="99">
      <c r="B99" s="6" t="inlineStr">
        <is>
          <t>OTHER BUILDING REPAIRS &amp; MAINTEANCE</t>
        </is>
      </c>
    </row>
    <row r="100">
      <c r="A100" t="inlineStr">
        <is>
          <t>5151-0000</t>
        </is>
      </c>
      <c r="B100" s="7" t="inlineStr">
        <is>
          <t>Appliance Repairs</t>
        </is>
      </c>
      <c r="C100" s="3" t="n">
        <v>0</v>
      </c>
      <c r="D100" s="3" t="n">
        <v>0</v>
      </c>
      <c r="E100" s="3" t="n">
        <v>0</v>
      </c>
      <c r="F100" s="3" t="n">
        <v>0</v>
      </c>
      <c r="G100" s="3" t="n">
        <v>0</v>
      </c>
      <c r="H100" s="3" t="n">
        <v>0</v>
      </c>
      <c r="I100" s="3" t="n">
        <v>0</v>
      </c>
      <c r="J100" s="3" t="n">
        <v>0</v>
      </c>
      <c r="K100" s="3" t="n">
        <v>0</v>
      </c>
      <c r="L100" s="3" t="n">
        <v>0</v>
      </c>
      <c r="M100" s="3" t="n">
        <v>0</v>
      </c>
      <c r="N100" s="3" t="n">
        <v>0</v>
      </c>
      <c r="O100" s="3">
        <f>SUM(C100:N100)</f>
        <v/>
      </c>
      <c r="P100" t="inlineStr">
        <is>
          <t>T12 reflects $5200 YTD [Alexis Garcia, 11/11/24]</t>
        </is>
      </c>
    </row>
    <row r="101">
      <c r="A101" t="inlineStr">
        <is>
          <t>5155-0000</t>
        </is>
      </c>
      <c r="B101" s="7" t="inlineStr">
        <is>
          <t>Door/Lock/Key</t>
        </is>
      </c>
      <c r="C101" s="3" t="n">
        <v>0</v>
      </c>
      <c r="D101" s="3" t="n">
        <v>0</v>
      </c>
      <c r="E101" s="3" t="n">
        <v>0</v>
      </c>
      <c r="F101" s="3" t="n">
        <v>0</v>
      </c>
      <c r="G101" s="3" t="n">
        <v>0</v>
      </c>
      <c r="H101" s="3" t="n">
        <v>0</v>
      </c>
      <c r="I101" s="3" t="n">
        <v>0</v>
      </c>
      <c r="J101" s="3" t="n">
        <v>0</v>
      </c>
      <c r="K101" s="3" t="n">
        <v>0</v>
      </c>
      <c r="L101" s="3" t="n">
        <v>0</v>
      </c>
      <c r="M101" s="3" t="n">
        <v>0</v>
      </c>
      <c r="N101" s="3" t="n">
        <v>0</v>
      </c>
      <c r="O101" s="3">
        <f>SUM(C101:N101)</f>
        <v/>
      </c>
      <c r="P101" t="inlineStr">
        <is>
          <t>Trended off of CAP T12 YTD door/lock/keys $50 month.
Increase to $60/month in Jan 2025 to assume keytrac monthly service [Alexis Garcia, 12/2/24]</t>
        </is>
      </c>
    </row>
    <row r="102">
      <c r="A102" t="inlineStr">
        <is>
          <t>5160-0000</t>
        </is>
      </c>
      <c r="B102" s="7" t="inlineStr">
        <is>
          <t>Fire/Safety Equipment</t>
        </is>
      </c>
      <c r="C102" s="3" t="n">
        <v>0</v>
      </c>
      <c r="D102" s="3" t="n">
        <v>0</v>
      </c>
      <c r="E102" s="3" t="n">
        <v>0</v>
      </c>
      <c r="F102" s="3" t="n">
        <v>0</v>
      </c>
      <c r="G102" s="3" t="n">
        <v>0</v>
      </c>
      <c r="H102" s="3" t="n">
        <v>0</v>
      </c>
      <c r="I102" s="3" t="n">
        <v>0</v>
      </c>
      <c r="J102" s="3" t="n">
        <v>0</v>
      </c>
      <c r="K102" s="3" t="n">
        <v>0</v>
      </c>
      <c r="L102" s="3" t="n">
        <v>0</v>
      </c>
      <c r="M102" s="3" t="n">
        <v>0</v>
      </c>
      <c r="N102" s="3" t="n">
        <v>0</v>
      </c>
      <c r="O102" s="3">
        <f>SUM(C102:N102)</f>
        <v/>
      </c>
      <c r="P102" t="inlineStr">
        <is>
          <t>Trended off of Cap T12. Assume fire inspection in May 2025 at $6500 and 1 repair expense for any corrective items
This captures CAP 7095 fire inspection GL and 7063 Safety &amp; Fire Supplies [Alexis Garcia, 12/4/24]</t>
        </is>
      </c>
    </row>
    <row r="103">
      <c r="A103" t="inlineStr">
        <is>
          <t>5161-0000</t>
        </is>
      </c>
      <c r="B103" s="7" t="inlineStr">
        <is>
          <t>Carpet/Tile/Vinyl Repairs</t>
        </is>
      </c>
      <c r="C103" s="3" t="n">
        <v>0</v>
      </c>
      <c r="D103" s="3" t="n">
        <v>0</v>
      </c>
      <c r="E103" s="3" t="n">
        <v>0</v>
      </c>
      <c r="F103" s="3" t="n">
        <v>0</v>
      </c>
      <c r="G103" s="3" t="n">
        <v>0</v>
      </c>
      <c r="H103" s="3" t="n">
        <v>0</v>
      </c>
      <c r="I103" s="3" t="n">
        <v>0</v>
      </c>
      <c r="J103" s="3" t="n">
        <v>0</v>
      </c>
      <c r="K103" s="3" t="n">
        <v>0</v>
      </c>
      <c r="L103" s="3" t="n">
        <v>0</v>
      </c>
      <c r="M103" s="3" t="n">
        <v>782.1799999999999</v>
      </c>
      <c r="N103" s="3" t="n">
        <v>-782.1799999999999</v>
      </c>
      <c r="O103" s="3">
        <f>SUM(C103:N103)</f>
        <v/>
      </c>
      <c r="P103" t="inlineStr">
        <is>
          <t>CAP T12 captures carpet cleaning and repairs in same GL. Assume carpet cleaning to hit make ready GLs and $700/month for carpet/tile/vinyl repairs [Alexis Garcia, 11/11/24]</t>
        </is>
      </c>
    </row>
    <row r="104">
      <c r="A104" t="inlineStr">
        <is>
          <t>5165-0000</t>
        </is>
      </c>
      <c r="B104" s="7" t="inlineStr">
        <is>
          <t>Lighting Fixtures &amp; Bulbs</t>
        </is>
      </c>
      <c r="C104" s="3" t="n">
        <v>0</v>
      </c>
      <c r="D104" s="3" t="n">
        <v>0</v>
      </c>
      <c r="E104" s="3" t="n">
        <v>0</v>
      </c>
      <c r="F104" s="3" t="n">
        <v>0</v>
      </c>
      <c r="G104" s="3" t="n">
        <v>0</v>
      </c>
      <c r="H104" s="3" t="n">
        <v>0</v>
      </c>
      <c r="I104" s="3" t="n">
        <v>0</v>
      </c>
      <c r="J104" s="3" t="n">
        <v>0</v>
      </c>
      <c r="K104" s="3" t="n">
        <v>0</v>
      </c>
      <c r="L104" s="3" t="n">
        <v>0</v>
      </c>
      <c r="M104" s="3" t="n">
        <v>0</v>
      </c>
      <c r="N104" s="3" t="n">
        <v>0</v>
      </c>
      <c r="O104" s="3">
        <f>SUM(C104:N104)</f>
        <v/>
      </c>
      <c r="P104" t="inlineStr">
        <is>
          <t>Assumption trended off of CAP T12 [Alexis Garcia, 11/11/24]</t>
        </is>
      </c>
    </row>
    <row r="105">
      <c r="A105" t="inlineStr">
        <is>
          <t>5175-0000</t>
        </is>
      </c>
      <c r="B105" s="7" t="inlineStr">
        <is>
          <t>Small Tools</t>
        </is>
      </c>
      <c r="C105" s="3" t="n">
        <v>0</v>
      </c>
      <c r="D105" s="3" t="n">
        <v>0</v>
      </c>
      <c r="E105" s="3" t="n">
        <v>0</v>
      </c>
      <c r="F105" s="3" t="n">
        <v>0</v>
      </c>
      <c r="G105" s="3" t="n">
        <v>0</v>
      </c>
      <c r="H105" s="3" t="n">
        <v>0</v>
      </c>
      <c r="I105" s="3" t="n">
        <v>0</v>
      </c>
      <c r="J105" s="3" t="n">
        <v>0</v>
      </c>
      <c r="K105" s="3" t="n">
        <v>0</v>
      </c>
      <c r="L105" s="3" t="n">
        <v>0</v>
      </c>
      <c r="M105" s="3" t="n">
        <v>0</v>
      </c>
      <c r="N105" s="3" t="n">
        <v>0</v>
      </c>
      <c r="O105" s="3">
        <f>SUM(C105:N105)</f>
        <v/>
      </c>
      <c r="P105" t="inlineStr"/>
    </row>
    <row r="106">
      <c r="A106" t="inlineStr">
        <is>
          <t>5190-0000</t>
        </is>
      </c>
      <c r="B106" s="7" t="inlineStr">
        <is>
          <t>Maintenance Supplies/Repairs (occ turn spend use 5370-0000)</t>
        </is>
      </c>
      <c r="C106" s="3" t="n">
        <v>0</v>
      </c>
      <c r="D106" s="3" t="n">
        <v>0</v>
      </c>
      <c r="E106" s="3" t="n">
        <v>0</v>
      </c>
      <c r="F106" s="3" t="n">
        <v>0</v>
      </c>
      <c r="G106" s="3" t="n">
        <v>0</v>
      </c>
      <c r="H106" s="3" t="n">
        <v>0</v>
      </c>
      <c r="I106" s="3" t="n">
        <v>0</v>
      </c>
      <c r="J106" s="3" t="n">
        <v>0</v>
      </c>
      <c r="K106" s="3" t="n">
        <v>0</v>
      </c>
      <c r="L106" s="3" t="n">
        <v>0</v>
      </c>
      <c r="M106" s="3" t="n">
        <v>0</v>
      </c>
      <c r="N106" s="3" t="n">
        <v>0</v>
      </c>
      <c r="O106" s="3">
        <f>SUM(C106:N106)</f>
        <v/>
      </c>
      <c r="P106" t="inlineStr">
        <is>
          <t>Trended off of CAP T12 [Alexis Garcia, 11/11/24]</t>
        </is>
      </c>
    </row>
    <row r="107">
      <c r="B107" s="8" t="inlineStr">
        <is>
          <t>Subtotal</t>
        </is>
      </c>
      <c r="C107" s="9">
        <f>SUM(C100:C106)</f>
        <v/>
      </c>
      <c r="D107" s="9">
        <f>SUM(D100:D106)</f>
        <v/>
      </c>
      <c r="E107" s="9">
        <f>SUM(E100:E106)</f>
        <v/>
      </c>
      <c r="F107" s="9">
        <f>SUM(F100:F106)</f>
        <v/>
      </c>
      <c r="G107" s="9">
        <f>SUM(G100:G106)</f>
        <v/>
      </c>
      <c r="H107" s="9">
        <f>SUM(H100:H106)</f>
        <v/>
      </c>
      <c r="I107" s="9">
        <f>SUM(I100:I106)</f>
        <v/>
      </c>
      <c r="J107" s="9">
        <f>SUM(J100:J106)</f>
        <v/>
      </c>
      <c r="K107" s="9">
        <f>SUM(K100:K106)</f>
        <v/>
      </c>
      <c r="L107" s="9">
        <f>SUM(L100:L106)</f>
        <v/>
      </c>
      <c r="M107" s="9">
        <f>SUM(M100:M106)</f>
        <v/>
      </c>
      <c r="N107" s="9">
        <f>SUM(N100:N106)</f>
        <v/>
      </c>
      <c r="O107" s="9">
        <f>SUM(C107:N107)</f>
        <v/>
      </c>
    </row>
    <row r="109">
      <c r="B109" s="6" t="inlineStr">
        <is>
          <t>OTHER COMMON AREA MAINTENANCE</t>
        </is>
      </c>
    </row>
    <row r="110">
      <c r="A110" t="inlineStr">
        <is>
          <t>5258-1400</t>
        </is>
      </c>
      <c r="B110" s="7" t="inlineStr">
        <is>
          <t>Common Area Cleaning</t>
        </is>
      </c>
      <c r="C110" s="3" t="n">
        <v>0</v>
      </c>
      <c r="D110" s="3" t="n">
        <v>0</v>
      </c>
      <c r="E110" s="3" t="n">
        <v>0</v>
      </c>
      <c r="F110" s="3" t="n">
        <v>0</v>
      </c>
      <c r="G110" s="3" t="n">
        <v>0</v>
      </c>
      <c r="H110" s="3" t="n">
        <v>0</v>
      </c>
      <c r="I110" s="3" t="n">
        <v>0</v>
      </c>
      <c r="J110" s="3" t="n">
        <v>0</v>
      </c>
      <c r="K110" s="3" t="n">
        <v>0</v>
      </c>
      <c r="L110" s="3" t="n">
        <v>0</v>
      </c>
      <c r="M110" s="3" t="n">
        <v>0</v>
      </c>
      <c r="N110" s="3" t="n">
        <v>0</v>
      </c>
      <c r="O110" s="3">
        <f>SUM(C110:N110)</f>
        <v/>
      </c>
      <c r="P110" t="inlineStr">
        <is>
          <t>CAP T12 7080 Apt Cleaning &amp; Janitorial combines MR housekeeping and common area cleaning. Assume $300 month for common area cleaning and housekeeping to hit Make Ready: cleaning GL [Alexis Garcia, 11/11/24]</t>
        </is>
      </c>
    </row>
    <row r="111">
      <c r="B111" s="8" t="inlineStr">
        <is>
          <t>Subtotal</t>
        </is>
      </c>
      <c r="C111" s="9">
        <f>SUM(C110:C110)</f>
        <v/>
      </c>
      <c r="D111" s="9">
        <f>SUM(D110:D110)</f>
        <v/>
      </c>
      <c r="E111" s="9">
        <f>SUM(E110:E110)</f>
        <v/>
      </c>
      <c r="F111" s="9">
        <f>SUM(F110:F110)</f>
        <v/>
      </c>
      <c r="G111" s="9">
        <f>SUM(G110:G110)</f>
        <v/>
      </c>
      <c r="H111" s="9">
        <f>SUM(H110:H110)</f>
        <v/>
      </c>
      <c r="I111" s="9">
        <f>SUM(I110:I110)</f>
        <v/>
      </c>
      <c r="J111" s="9">
        <f>SUM(J110:J110)</f>
        <v/>
      </c>
      <c r="K111" s="9">
        <f>SUM(K110:K110)</f>
        <v/>
      </c>
      <c r="L111" s="9">
        <f>SUM(L110:L110)</f>
        <v/>
      </c>
      <c r="M111" s="9">
        <f>SUM(M110:M110)</f>
        <v/>
      </c>
      <c r="N111" s="9">
        <f>SUM(N110:N110)</f>
        <v/>
      </c>
      <c r="O111" s="9">
        <f>SUM(C111:N111)</f>
        <v/>
      </c>
    </row>
    <row r="113">
      <c r="B113" s="6" t="inlineStr">
        <is>
          <t>SERVICE CONTRACTS</t>
        </is>
      </c>
    </row>
    <row r="114">
      <c r="A114" t="inlineStr">
        <is>
          <t>5305-0000</t>
        </is>
      </c>
      <c r="B114" s="7" t="inlineStr">
        <is>
          <t>Landscape Services</t>
        </is>
      </c>
      <c r="C114" s="3" t="n">
        <v>1434.31</v>
      </c>
      <c r="D114" s="3" t="n">
        <v>1407.25</v>
      </c>
      <c r="E114" s="3" t="n">
        <v>703.63</v>
      </c>
      <c r="F114" s="3" t="n">
        <v>1407.25</v>
      </c>
      <c r="G114" s="3" t="n">
        <v>1407.25</v>
      </c>
      <c r="H114" s="3" t="n">
        <v>1407.25</v>
      </c>
      <c r="I114" s="3" t="n">
        <v>1407.25</v>
      </c>
      <c r="J114" s="3" t="n">
        <v>1407.25</v>
      </c>
      <c r="K114" s="3" t="n">
        <v>1455.27</v>
      </c>
      <c r="L114" s="3" t="n">
        <v>1407.25</v>
      </c>
      <c r="M114" s="3" t="n">
        <v>0</v>
      </c>
      <c r="N114" s="3" t="n">
        <v>1407.25</v>
      </c>
      <c r="O114" s="3">
        <f>SUM(C114:N114)</f>
        <v/>
      </c>
      <c r="P114" t="inlineStr">
        <is>
          <t>CAP T12 avg $1357 month, assume increase for 2025 services [Alexis Garcia, 11/11/24]</t>
        </is>
      </c>
    </row>
    <row r="115">
      <c r="A115" t="inlineStr">
        <is>
          <t>5310-0000</t>
        </is>
      </c>
      <c r="B115" s="7" t="inlineStr">
        <is>
          <t>Pest Control Contract</t>
        </is>
      </c>
      <c r="C115" s="3" t="n">
        <v>140.49</v>
      </c>
      <c r="D115" s="3" t="n">
        <v>408.33</v>
      </c>
      <c r="E115" s="3" t="n">
        <v>275.8</v>
      </c>
      <c r="F115" s="3" t="n">
        <v>-192.2</v>
      </c>
      <c r="G115" s="3" t="n">
        <v>140.49</v>
      </c>
      <c r="H115" s="3" t="n">
        <v>140.49</v>
      </c>
      <c r="I115" s="3" t="n">
        <v>134</v>
      </c>
      <c r="J115" s="3" t="n">
        <v>134</v>
      </c>
      <c r="K115" s="3" t="n">
        <v>134</v>
      </c>
      <c r="L115" s="3" t="n">
        <v>134</v>
      </c>
      <c r="M115" s="3" t="n">
        <v>0</v>
      </c>
      <c r="N115" s="3" t="n">
        <v>140.49</v>
      </c>
      <c r="O115" s="3">
        <f>SUM(C115:N115)</f>
        <v/>
      </c>
      <c r="P115" t="inlineStr">
        <is>
          <t>Per T12 [Alexis Garcia, 11/11/24]</t>
        </is>
      </c>
    </row>
    <row r="116">
      <c r="A116" t="inlineStr">
        <is>
          <t>5315-0000</t>
        </is>
      </c>
      <c r="B116" s="7" t="inlineStr">
        <is>
          <t>Pool Maintenance</t>
        </is>
      </c>
      <c r="C116" s="3" t="n">
        <v>429.41</v>
      </c>
      <c r="D116" s="3" t="n">
        <v>483.46</v>
      </c>
      <c r="E116" s="3" t="n">
        <v>429.41</v>
      </c>
      <c r="F116" s="3" t="n">
        <v>715.67</v>
      </c>
      <c r="G116" s="3" t="n">
        <v>715.67</v>
      </c>
      <c r="H116" s="3" t="n">
        <v>715.67</v>
      </c>
      <c r="I116" s="3" t="n">
        <v>715.67</v>
      </c>
      <c r="J116" s="3" t="n">
        <v>1022.91</v>
      </c>
      <c r="K116" s="3" t="n">
        <v>1183.85</v>
      </c>
      <c r="L116" s="3" t="n">
        <v>640.5</v>
      </c>
      <c r="M116" s="3" t="n">
        <v>429.41</v>
      </c>
      <c r="N116" s="3" t="n">
        <v>715.67</v>
      </c>
      <c r="O116" s="3">
        <f>SUM(C116:N116)</f>
        <v/>
      </c>
      <c r="P116" t="inlineStr">
        <is>
          <t>Per T12 [Alexis Garcia, 11/11/24]</t>
        </is>
      </c>
    </row>
    <row r="117">
      <c r="A117" t="inlineStr">
        <is>
          <t>5320-0000</t>
        </is>
      </c>
      <c r="B117" s="7" t="inlineStr">
        <is>
          <t>Security Devices/Fire Alarm Contract</t>
        </is>
      </c>
      <c r="C117" s="3" t="n">
        <v>88</v>
      </c>
      <c r="D117" s="3" t="n">
        <v>25.78</v>
      </c>
      <c r="E117" s="3" t="n">
        <v>-0.11</v>
      </c>
      <c r="F117" s="3" t="n">
        <v>0</v>
      </c>
      <c r="G117" s="3" t="n">
        <v>1082.54</v>
      </c>
      <c r="H117" s="3" t="n">
        <v>0</v>
      </c>
      <c r="I117" s="3" t="n">
        <v>0</v>
      </c>
      <c r="J117" s="3" t="n">
        <v>0</v>
      </c>
      <c r="K117" s="3" t="n">
        <v>0</v>
      </c>
      <c r="L117" s="3" t="n">
        <v>0</v>
      </c>
      <c r="M117" s="3" t="n">
        <v>0</v>
      </c>
      <c r="N117" s="3" t="n">
        <v>0</v>
      </c>
      <c r="O117" s="3">
        <f>SUM(C117:N117)</f>
        <v/>
      </c>
      <c r="P117" t="inlineStr">
        <is>
          <t>Per T12 [Alexis Garcia, 11/11/24]</t>
        </is>
      </c>
    </row>
    <row r="118">
      <c r="B118" s="8" t="inlineStr">
        <is>
          <t>Subtotal</t>
        </is>
      </c>
      <c r="C118" s="9">
        <f>SUM(C114:C117)</f>
        <v/>
      </c>
      <c r="D118" s="9">
        <f>SUM(D114:D117)</f>
        <v/>
      </c>
      <c r="E118" s="9">
        <f>SUM(E114:E117)</f>
        <v/>
      </c>
      <c r="F118" s="9">
        <f>SUM(F114:F117)</f>
        <v/>
      </c>
      <c r="G118" s="9">
        <f>SUM(G114:G117)</f>
        <v/>
      </c>
      <c r="H118" s="9">
        <f>SUM(H114:H117)</f>
        <v/>
      </c>
      <c r="I118" s="9">
        <f>SUM(I114:I117)</f>
        <v/>
      </c>
      <c r="J118" s="9">
        <f>SUM(J114:J117)</f>
        <v/>
      </c>
      <c r="K118" s="9">
        <f>SUM(K114:K117)</f>
        <v/>
      </c>
      <c r="L118" s="9">
        <f>SUM(L114:L117)</f>
        <v/>
      </c>
      <c r="M118" s="9">
        <f>SUM(M114:M117)</f>
        <v/>
      </c>
      <c r="N118" s="9">
        <f>SUM(N114:N117)</f>
        <v/>
      </c>
      <c r="O118" s="9">
        <f>SUM(C118:N118)</f>
        <v/>
      </c>
    </row>
    <row r="120">
      <c r="B120" s="6" t="inlineStr">
        <is>
          <t>UNIT MAKE READY</t>
        </is>
      </c>
    </row>
    <row r="121">
      <c r="A121" t="inlineStr">
        <is>
          <t>5351-0000</t>
        </is>
      </c>
      <c r="B121" s="7" t="inlineStr">
        <is>
          <t>Make Ready: Blinds/Drapes</t>
        </is>
      </c>
      <c r="C121" s="3" t="n">
        <v>0</v>
      </c>
      <c r="D121" s="3" t="n">
        <v>0</v>
      </c>
      <c r="E121" s="3" t="n">
        <v>0</v>
      </c>
      <c r="F121" s="3" t="n">
        <v>0</v>
      </c>
      <c r="G121" s="3" t="n">
        <v>0</v>
      </c>
      <c r="H121" s="3" t="n">
        <v>0</v>
      </c>
      <c r="I121" s="3" t="n">
        <v>0</v>
      </c>
      <c r="J121" s="3" t="n">
        <v>0</v>
      </c>
      <c r="K121" s="3" t="n">
        <v>0</v>
      </c>
      <c r="L121" s="3" t="n">
        <v>0</v>
      </c>
      <c r="M121" s="3" t="n">
        <v>0</v>
      </c>
      <c r="N121" s="3" t="n">
        <v>0</v>
      </c>
      <c r="O121" s="3">
        <f>SUM(C121:N121)</f>
        <v/>
      </c>
      <c r="P121" t="inlineStr">
        <is>
          <t>CAP T12 reflects blinds expense below the line for average $135/month
Assume $150/quarter in make ready blinds and $150 quarter in occupied unit blind replacements [Alexis Garcia, 11/11/24]</t>
        </is>
      </c>
    </row>
    <row r="122">
      <c r="A122" t="inlineStr">
        <is>
          <t>5352-0000</t>
        </is>
      </c>
      <c r="B122" s="7" t="inlineStr">
        <is>
          <t>Make Ready: Carpet Cleaning</t>
        </is>
      </c>
      <c r="C122" s="3" t="n">
        <v>1244.88</v>
      </c>
      <c r="D122" s="3" t="n">
        <v>845.37</v>
      </c>
      <c r="E122" s="3" t="n">
        <v>1522.09</v>
      </c>
      <c r="F122" s="3" t="n">
        <v>260</v>
      </c>
      <c r="G122" s="3" t="n">
        <v>1569.25</v>
      </c>
      <c r="H122" s="3" t="n">
        <v>1924.06</v>
      </c>
      <c r="I122" s="3" t="n">
        <v>270.63</v>
      </c>
      <c r="J122" s="3" t="n">
        <v>3382.29</v>
      </c>
      <c r="K122" s="3" t="n">
        <v>568.3099999999999</v>
      </c>
      <c r="L122" s="3" t="n">
        <v>2088.16</v>
      </c>
      <c r="M122" s="3" t="n">
        <v>1488.33</v>
      </c>
      <c r="N122" s="3" t="n">
        <v>-1488.33</v>
      </c>
      <c r="O122" s="3">
        <f>SUM(C122:N122)</f>
        <v/>
      </c>
      <c r="P122" t="inlineStr">
        <is>
          <t>CAP T12 reflects carpet cleaning and repairs in 1 GL at $1300/month
Assume $500/month in make ready carpet cleaning and $200/month in occupied CC for renewals/work orders. [Alexis Garcia, 11/11/24]</t>
        </is>
      </c>
    </row>
    <row r="123">
      <c r="A123" t="inlineStr">
        <is>
          <t>5353-0000</t>
        </is>
      </c>
      <c r="B123" s="7" t="inlineStr">
        <is>
          <t>Make Ready: Cleaning Services &amp; Supplies</t>
        </is>
      </c>
      <c r="C123" s="3" t="n">
        <v>0</v>
      </c>
      <c r="D123" s="3" t="n">
        <v>0</v>
      </c>
      <c r="E123" s="3" t="n">
        <v>0</v>
      </c>
      <c r="F123" s="3" t="n">
        <v>0</v>
      </c>
      <c r="G123" s="3" t="n">
        <v>0</v>
      </c>
      <c r="H123" s="3" t="n">
        <v>0</v>
      </c>
      <c r="I123" s="3" t="n">
        <v>0</v>
      </c>
      <c r="J123" s="3" t="n">
        <v>0</v>
      </c>
      <c r="K123" s="3" t="n">
        <v>0</v>
      </c>
      <c r="L123" s="3" t="n">
        <v>0</v>
      </c>
      <c r="M123" s="3" t="n">
        <v>655</v>
      </c>
      <c r="N123" s="3" t="n">
        <v>-331.8</v>
      </c>
      <c r="O123" s="3">
        <f>SUM(C123:N123)</f>
        <v/>
      </c>
      <c r="P123" t="inlineStr"/>
    </row>
    <row r="124">
      <c r="A124" t="inlineStr">
        <is>
          <t>5360-0000</t>
        </is>
      </c>
      <c r="B124" s="7" t="inlineStr">
        <is>
          <t>Make Ready: Miscellaneous Hardware</t>
        </is>
      </c>
      <c r="C124" s="3" t="n">
        <v>0</v>
      </c>
      <c r="D124" s="3" t="n">
        <v>0</v>
      </c>
      <c r="E124" s="3" t="n">
        <v>0</v>
      </c>
      <c r="F124" s="3" t="n">
        <v>0</v>
      </c>
      <c r="G124" s="3" t="n">
        <v>0</v>
      </c>
      <c r="H124" s="3" t="n">
        <v>0</v>
      </c>
      <c r="I124" s="3" t="n">
        <v>0</v>
      </c>
      <c r="J124" s="3" t="n">
        <v>0</v>
      </c>
      <c r="K124" s="3" t="n">
        <v>0</v>
      </c>
      <c r="L124" s="3" t="n">
        <v>0</v>
      </c>
      <c r="M124" s="3" t="n">
        <v>0</v>
      </c>
      <c r="N124" s="3" t="n">
        <v>0</v>
      </c>
      <c r="O124" s="3">
        <f>SUM(C124:N124)</f>
        <v/>
      </c>
      <c r="P124" t="inlineStr">
        <is>
          <t>Assume $20/turn [Alexis Garcia, 11/11/24]</t>
        </is>
      </c>
    </row>
    <row r="125">
      <c r="A125" t="inlineStr">
        <is>
          <t>5361-0000</t>
        </is>
      </c>
      <c r="B125" s="7" t="inlineStr">
        <is>
          <t>Make Ready: Painting Services</t>
        </is>
      </c>
      <c r="C125" s="3" t="n">
        <v>0</v>
      </c>
      <c r="D125" s="3" t="n">
        <v>4558.38</v>
      </c>
      <c r="E125" s="3" t="n">
        <v>1381.26</v>
      </c>
      <c r="F125" s="3" t="n">
        <v>405.93</v>
      </c>
      <c r="G125" s="3" t="n">
        <v>2726.52</v>
      </c>
      <c r="H125" s="3" t="n">
        <v>579.34</v>
      </c>
      <c r="I125" s="3" t="n">
        <v>0</v>
      </c>
      <c r="J125" s="3" t="n">
        <v>464.67</v>
      </c>
      <c r="K125" s="3" t="n">
        <v>0</v>
      </c>
      <c r="L125" s="3" t="n">
        <v>3226.13</v>
      </c>
      <c r="M125" s="3" t="n">
        <v>1072.1</v>
      </c>
      <c r="N125" s="3" t="n">
        <v>-1072.1</v>
      </c>
      <c r="O125" s="3">
        <f>SUM(C125:N125)</f>
        <v/>
      </c>
      <c r="P125" t="inlineStr">
        <is>
          <t>CAP T12 reflects $17k total YTD. Assume increase in 2025 with more full paints necessary to turn units. Driver loaded is $500/paint service which includes drywall since there is no drywall GL in CAP T12 [Alexis Garcia, 12/2/24]</t>
        </is>
      </c>
    </row>
    <row r="126">
      <c r="A126" t="inlineStr">
        <is>
          <t>5362-0000</t>
        </is>
      </c>
      <c r="B126" s="7" t="inlineStr">
        <is>
          <t>Make Ready: Painting Supplies</t>
        </is>
      </c>
      <c r="C126" s="3" t="n">
        <v>625.46</v>
      </c>
      <c r="D126" s="3" t="n">
        <v>1625.92</v>
      </c>
      <c r="E126" s="3" t="n">
        <v>507.96</v>
      </c>
      <c r="F126" s="3" t="n">
        <v>-126.33</v>
      </c>
      <c r="G126" s="3" t="n">
        <v>0</v>
      </c>
      <c r="H126" s="3" t="n">
        <v>1167.08</v>
      </c>
      <c r="I126" s="3" t="n">
        <v>0</v>
      </c>
      <c r="J126" s="3" t="n">
        <v>1671.06</v>
      </c>
      <c r="K126" s="3" t="n">
        <v>29.08</v>
      </c>
      <c r="L126" s="3" t="n">
        <v>1015.93</v>
      </c>
      <c r="M126" s="3" t="n">
        <v>23.73</v>
      </c>
      <c r="N126" s="3" t="n">
        <v>265</v>
      </c>
      <c r="O126" s="3">
        <f>SUM(C126:N126)</f>
        <v/>
      </c>
      <c r="P126" t="inlineStr">
        <is>
          <t>Trended off of CAP T12 actuals YTP $7.3k. Assume increase with price increases in 2025. [Alexis Garcia, 11/11/24]</t>
        </is>
      </c>
    </row>
    <row r="127">
      <c r="A127" t="inlineStr">
        <is>
          <t>5368-0000</t>
        </is>
      </c>
      <c r="B127" s="7" t="inlineStr">
        <is>
          <t>Make Ready: Resurfacing - Tubs/Showers</t>
        </is>
      </c>
      <c r="C127" s="3" t="n">
        <v>0</v>
      </c>
      <c r="D127" s="3" t="n">
        <v>0</v>
      </c>
      <c r="E127" s="3" t="n">
        <v>0</v>
      </c>
      <c r="F127" s="3" t="n">
        <v>0</v>
      </c>
      <c r="G127" s="3" t="n">
        <v>0</v>
      </c>
      <c r="H127" s="3" t="n">
        <v>0</v>
      </c>
      <c r="I127" s="3" t="n">
        <v>0</v>
      </c>
      <c r="J127" s="3" t="n">
        <v>0</v>
      </c>
      <c r="K127" s="3" t="n">
        <v>0</v>
      </c>
      <c r="L127" s="3" t="n">
        <v>0</v>
      </c>
      <c r="M127" s="3" t="n">
        <v>0</v>
      </c>
      <c r="N127" s="3" t="n">
        <v>0</v>
      </c>
      <c r="O127" s="3">
        <f>SUM(C127:N127)</f>
        <v/>
      </c>
      <c r="P127" t="inlineStr">
        <is>
          <t>CAP T12 shows resurface work below the line with one $400 expense YTD. Assume two resurfaces in 2025. [Alexis Garcia, 11/11/24]</t>
        </is>
      </c>
    </row>
    <row r="128">
      <c r="B128" s="8" t="inlineStr">
        <is>
          <t>Subtotal</t>
        </is>
      </c>
      <c r="C128" s="9">
        <f>SUM(C121:C127)</f>
        <v/>
      </c>
      <c r="D128" s="9">
        <f>SUM(D121:D127)</f>
        <v/>
      </c>
      <c r="E128" s="9">
        <f>SUM(E121:E127)</f>
        <v/>
      </c>
      <c r="F128" s="9">
        <f>SUM(F121:F127)</f>
        <v/>
      </c>
      <c r="G128" s="9">
        <f>SUM(G121:G127)</f>
        <v/>
      </c>
      <c r="H128" s="9">
        <f>SUM(H121:H127)</f>
        <v/>
      </c>
      <c r="I128" s="9">
        <f>SUM(I121:I127)</f>
        <v/>
      </c>
      <c r="J128" s="9">
        <f>SUM(J121:J127)</f>
        <v/>
      </c>
      <c r="K128" s="9">
        <f>SUM(K121:K127)</f>
        <v/>
      </c>
      <c r="L128" s="9">
        <f>SUM(L121:L127)</f>
        <v/>
      </c>
      <c r="M128" s="9">
        <f>SUM(M121:M127)</f>
        <v/>
      </c>
      <c r="N128" s="9">
        <f>SUM(N121:N127)</f>
        <v/>
      </c>
      <c r="O128" s="9">
        <f>SUM(C128:N128)</f>
        <v/>
      </c>
    </row>
    <row r="130">
      <c r="B130" s="6" t="inlineStr">
        <is>
          <t>UNIT OCCUPIED (AKA RENEWAL/OCC TURNS)</t>
        </is>
      </c>
    </row>
    <row r="131">
      <c r="A131" t="inlineStr">
        <is>
          <t>5371-0000</t>
        </is>
      </c>
      <c r="B131" s="7" t="inlineStr">
        <is>
          <t>Unit Occupied: Blinds/Drapes</t>
        </is>
      </c>
      <c r="C131" s="3" t="n">
        <v>0</v>
      </c>
      <c r="D131" s="3" t="n">
        <v>0</v>
      </c>
      <c r="E131" s="3" t="n">
        <v>0</v>
      </c>
      <c r="F131" s="3" t="n">
        <v>0</v>
      </c>
      <c r="G131" s="3" t="n">
        <v>0</v>
      </c>
      <c r="H131" s="3" t="n">
        <v>0</v>
      </c>
      <c r="I131" s="3" t="n">
        <v>0</v>
      </c>
      <c r="J131" s="3" t="n">
        <v>0</v>
      </c>
      <c r="K131" s="3" t="n">
        <v>0</v>
      </c>
      <c r="L131" s="3" t="n">
        <v>0</v>
      </c>
      <c r="M131" s="3" t="n">
        <v>0</v>
      </c>
      <c r="N131" s="3" t="n">
        <v>0</v>
      </c>
      <c r="O131" s="3">
        <f>SUM(C131:N131)</f>
        <v/>
      </c>
      <c r="P131" t="inlineStr">
        <is>
          <t>CAP T12 reflects blinds expense below the line for average $135/month
Assume $150/quarter in make ready blinds and $150 quarter in occupied unit blind replacements [Alexis Garcia, 11/11/24]</t>
        </is>
      </c>
    </row>
    <row r="132">
      <c r="A132" t="inlineStr">
        <is>
          <t>5372-0000</t>
        </is>
      </c>
      <c r="B132" s="7" t="inlineStr">
        <is>
          <t>Unit Occupied: Carpet Cleaning</t>
        </is>
      </c>
      <c r="C132" s="3" t="n">
        <v>0</v>
      </c>
      <c r="D132" s="3" t="n">
        <v>0</v>
      </c>
      <c r="E132" s="3" t="n">
        <v>0</v>
      </c>
      <c r="F132" s="3" t="n">
        <v>0</v>
      </c>
      <c r="G132" s="3" t="n">
        <v>0</v>
      </c>
      <c r="H132" s="3" t="n">
        <v>0</v>
      </c>
      <c r="I132" s="3" t="n">
        <v>0</v>
      </c>
      <c r="J132" s="3" t="n">
        <v>0</v>
      </c>
      <c r="K132" s="3" t="n">
        <v>0</v>
      </c>
      <c r="L132" s="3" t="n">
        <v>0</v>
      </c>
      <c r="M132" s="3" t="n">
        <v>0</v>
      </c>
      <c r="N132" s="3" t="n">
        <v>0</v>
      </c>
      <c r="O132" s="3">
        <f>SUM(C132:N132)</f>
        <v/>
      </c>
      <c r="P132" t="inlineStr">
        <is>
          <t>CAP T12 reflects carpet cleaning and repairs in 1 GL at $1300/month
Assume $500/month in make ready carpet cleaning and $200/month in occupied CC for renewals/work orders. [Alexis Garcia, 11/11/24]</t>
        </is>
      </c>
    </row>
    <row r="133">
      <c r="A133" t="inlineStr">
        <is>
          <t>5375-0000</t>
        </is>
      </c>
      <c r="B133" s="7" t="inlineStr">
        <is>
          <t>Unit Occupied: Drywall Repairs</t>
        </is>
      </c>
      <c r="C133" s="3" t="n">
        <v>0</v>
      </c>
      <c r="D133" s="3" t="n">
        <v>0</v>
      </c>
      <c r="E133" s="3" t="n">
        <v>0</v>
      </c>
      <c r="F133" s="3" t="n">
        <v>0</v>
      </c>
      <c r="G133" s="3" t="n">
        <v>0</v>
      </c>
      <c r="H133" s="3" t="n">
        <v>0</v>
      </c>
      <c r="I133" s="3" t="n">
        <v>0</v>
      </c>
      <c r="J133" s="3" t="n">
        <v>0</v>
      </c>
      <c r="K133" s="3" t="n">
        <v>0</v>
      </c>
      <c r="L133" s="3" t="n">
        <v>0</v>
      </c>
      <c r="M133" s="3" t="n">
        <v>0</v>
      </c>
      <c r="N133" s="3" t="n">
        <v>0</v>
      </c>
      <c r="O133" s="3">
        <f>SUM(C133:N133)</f>
        <v/>
      </c>
      <c r="P133" t="inlineStr">
        <is>
          <t>Assume 4 repairs at $150 for any leak or work order completion [Alexis Garcia, 11/11/24]</t>
        </is>
      </c>
    </row>
    <row r="134">
      <c r="A134" t="inlineStr">
        <is>
          <t>5381-0000</t>
        </is>
      </c>
      <c r="B134" s="7" t="inlineStr">
        <is>
          <t>Unit Occupied: Painting Services</t>
        </is>
      </c>
      <c r="C134" s="3" t="n">
        <v>0</v>
      </c>
      <c r="D134" s="3" t="n">
        <v>0</v>
      </c>
      <c r="E134" s="3" t="n">
        <v>0</v>
      </c>
      <c r="F134" s="3" t="n">
        <v>0</v>
      </c>
      <c r="G134" s="3" t="n">
        <v>0</v>
      </c>
      <c r="H134" s="3" t="n">
        <v>0</v>
      </c>
      <c r="I134" s="3" t="n">
        <v>0</v>
      </c>
      <c r="J134" s="3" t="n">
        <v>0</v>
      </c>
      <c r="K134" s="3" t="n">
        <v>0</v>
      </c>
      <c r="L134" s="3" t="n">
        <v>0</v>
      </c>
      <c r="M134" s="3" t="n">
        <v>0</v>
      </c>
      <c r="N134" s="3" t="n">
        <v>0</v>
      </c>
      <c r="O134" s="3">
        <f>SUM(C134:N134)</f>
        <v/>
      </c>
      <c r="P134" t="inlineStr"/>
    </row>
    <row r="135">
      <c r="B135" s="8" t="inlineStr">
        <is>
          <t>Subtotal</t>
        </is>
      </c>
      <c r="C135" s="9">
        <f>SUM(C131:C134)</f>
        <v/>
      </c>
      <c r="D135" s="9">
        <f>SUM(D131:D134)</f>
        <v/>
      </c>
      <c r="E135" s="9">
        <f>SUM(E131:E134)</f>
        <v/>
      </c>
      <c r="F135" s="9">
        <f>SUM(F131:F134)</f>
        <v/>
      </c>
      <c r="G135" s="9">
        <f>SUM(G131:G134)</f>
        <v/>
      </c>
      <c r="H135" s="9">
        <f>SUM(H131:H134)</f>
        <v/>
      </c>
      <c r="I135" s="9">
        <f>SUM(I131:I134)</f>
        <v/>
      </c>
      <c r="J135" s="9">
        <f>SUM(J131:J134)</f>
        <v/>
      </c>
      <c r="K135" s="9">
        <f>SUM(K131:K134)</f>
        <v/>
      </c>
      <c r="L135" s="9">
        <f>SUM(L131:L134)</f>
        <v/>
      </c>
      <c r="M135" s="9">
        <f>SUM(M131:M134)</f>
        <v/>
      </c>
      <c r="N135" s="9">
        <f>SUM(N131:N134)</f>
        <v/>
      </c>
      <c r="O135" s="9">
        <f>SUM(C135:N135)</f>
        <v/>
      </c>
    </row>
    <row r="137">
      <c r="B137" s="6" t="inlineStr">
        <is>
          <t>OTHER PROPERTY EXPENSES</t>
        </is>
      </c>
    </row>
    <row r="138">
      <c r="A138" t="inlineStr">
        <is>
          <t>5115-5000</t>
        </is>
      </c>
      <c r="B138" s="7" t="inlineStr">
        <is>
          <t>HVAC Central</t>
        </is>
      </c>
      <c r="C138" s="3" t="n">
        <v>0</v>
      </c>
      <c r="D138" s="3" t="n">
        <v>0</v>
      </c>
      <c r="E138" s="3" t="n">
        <v>0</v>
      </c>
      <c r="F138" s="3" t="n">
        <v>0</v>
      </c>
      <c r="G138" s="3" t="n">
        <v>0</v>
      </c>
      <c r="H138" s="3" t="n">
        <v>0</v>
      </c>
      <c r="I138" s="3" t="n">
        <v>0</v>
      </c>
      <c r="J138" s="3" t="n">
        <v>0</v>
      </c>
      <c r="K138" s="3" t="n">
        <v>0</v>
      </c>
      <c r="L138" s="3" t="n">
        <v>0</v>
      </c>
      <c r="M138" s="3" t="n">
        <v>0</v>
      </c>
      <c r="N138" s="3" t="n">
        <v>0</v>
      </c>
      <c r="O138" s="3">
        <f>SUM(C138:N138)</f>
        <v/>
      </c>
      <c r="P138" t="inlineStr"/>
    </row>
    <row r="139">
      <c r="A139" t="inlineStr">
        <is>
          <t>5151-1000</t>
        </is>
      </c>
      <c r="B139" s="7" t="inlineStr">
        <is>
          <t>Appliance Replacements</t>
        </is>
      </c>
      <c r="C139" s="3" t="n">
        <v>0</v>
      </c>
      <c r="D139" s="3" t="n">
        <v>0</v>
      </c>
      <c r="E139" s="3" t="n">
        <v>0</v>
      </c>
      <c r="F139" s="3" t="n">
        <v>0</v>
      </c>
      <c r="G139" s="3" t="n">
        <v>0</v>
      </c>
      <c r="H139" s="3" t="n">
        <v>0</v>
      </c>
      <c r="I139" s="3" t="n">
        <v>0</v>
      </c>
      <c r="J139" s="3" t="n">
        <v>0</v>
      </c>
      <c r="K139" s="3" t="n">
        <v>0</v>
      </c>
      <c r="L139" s="3" t="n">
        <v>0</v>
      </c>
      <c r="M139" s="3" t="n">
        <v>0</v>
      </c>
      <c r="N139" s="3" t="n">
        <v>0</v>
      </c>
      <c r="O139" s="3">
        <f>SUM(C139:N139)</f>
        <v/>
      </c>
      <c r="P139" t="inlineStr"/>
    </row>
    <row r="140">
      <c r="A140" t="inlineStr">
        <is>
          <t>5161-1000</t>
        </is>
      </c>
      <c r="B140" s="7" t="inlineStr">
        <is>
          <t>Floor Covering - Carpet</t>
        </is>
      </c>
      <c r="C140" s="3" t="n">
        <v>0</v>
      </c>
      <c r="D140" s="3" t="n">
        <v>0</v>
      </c>
      <c r="E140" s="3" t="n">
        <v>0</v>
      </c>
      <c r="F140" s="3" t="n">
        <v>0</v>
      </c>
      <c r="G140" s="3" t="n">
        <v>0</v>
      </c>
      <c r="H140" s="3" t="n">
        <v>0</v>
      </c>
      <c r="I140" s="3" t="n">
        <v>0</v>
      </c>
      <c r="J140" s="3" t="n">
        <v>0</v>
      </c>
      <c r="K140" s="3" t="n">
        <v>0</v>
      </c>
      <c r="L140" s="3" t="n">
        <v>0</v>
      </c>
      <c r="M140" s="3" t="n">
        <v>0</v>
      </c>
      <c r="N140" s="3" t="n">
        <v>0</v>
      </c>
      <c r="O140" s="3">
        <f>SUM(C140:N140)</f>
        <v/>
      </c>
      <c r="P140" t="inlineStr"/>
    </row>
    <row r="141">
      <c r="A141" t="inlineStr">
        <is>
          <t>5194-0000</t>
        </is>
      </c>
      <c r="B141" s="7" t="inlineStr">
        <is>
          <t>Pool</t>
        </is>
      </c>
      <c r="C141" s="3" t="n">
        <v>0</v>
      </c>
      <c r="D141" s="3" t="n">
        <v>0</v>
      </c>
      <c r="E141" s="3" t="n">
        <v>0</v>
      </c>
      <c r="F141" s="3" t="n">
        <v>0</v>
      </c>
      <c r="G141" s="3" t="n">
        <v>0</v>
      </c>
      <c r="H141" s="3" t="n">
        <v>0</v>
      </c>
      <c r="I141" s="3" t="n">
        <v>0</v>
      </c>
      <c r="J141" s="3" t="n">
        <v>0</v>
      </c>
      <c r="K141" s="3" t="n">
        <v>0</v>
      </c>
      <c r="L141" s="3" t="n">
        <v>0</v>
      </c>
      <c r="M141" s="3" t="n">
        <v>0</v>
      </c>
      <c r="N141" s="3" t="n">
        <v>0</v>
      </c>
      <c r="O141" s="3">
        <f>SUM(C141:N141)</f>
        <v/>
      </c>
      <c r="P141" t="inlineStr"/>
    </row>
    <row r="142">
      <c r="A142" t="inlineStr">
        <is>
          <t>5192-0000</t>
        </is>
      </c>
      <c r="B142" s="7" t="inlineStr">
        <is>
          <t>Electrical - Exterior</t>
        </is>
      </c>
      <c r="C142" s="3" t="n">
        <v>0</v>
      </c>
      <c r="D142" s="3" t="n">
        <v>0</v>
      </c>
      <c r="E142" s="3" t="n">
        <v>0</v>
      </c>
      <c r="F142" s="3" t="n">
        <v>0</v>
      </c>
      <c r="G142" s="3" t="n">
        <v>0</v>
      </c>
      <c r="H142" s="3" t="n">
        <v>0</v>
      </c>
      <c r="I142" s="3" t="n">
        <v>0</v>
      </c>
      <c r="J142" s="3" t="n">
        <v>0</v>
      </c>
      <c r="K142" s="3" t="n">
        <v>0</v>
      </c>
      <c r="L142" s="3" t="n">
        <v>0</v>
      </c>
      <c r="M142" s="3" t="n">
        <v>0</v>
      </c>
      <c r="N142" s="3" t="n">
        <v>0</v>
      </c>
      <c r="O142" s="3">
        <f>SUM(C142:N142)</f>
        <v/>
      </c>
      <c r="P142" t="inlineStr"/>
    </row>
    <row r="143">
      <c r="A143" t="inlineStr">
        <is>
          <t>5592-0000</t>
        </is>
      </c>
      <c r="B143" s="7" t="inlineStr">
        <is>
          <t>Electrical - Exterior</t>
        </is>
      </c>
      <c r="C143" s="3" t="n">
        <v>0</v>
      </c>
      <c r="D143" s="3" t="n">
        <v>0</v>
      </c>
      <c r="E143" s="3" t="n">
        <v>0</v>
      </c>
      <c r="F143" s="3" t="n">
        <v>0</v>
      </c>
      <c r="G143" s="3" t="n">
        <v>0</v>
      </c>
      <c r="H143" s="3" t="n">
        <v>0</v>
      </c>
      <c r="I143" s="3" t="n">
        <v>0</v>
      </c>
      <c r="J143" s="3" t="n">
        <v>0</v>
      </c>
      <c r="K143" s="3" t="n">
        <v>0</v>
      </c>
      <c r="L143" s="3" t="n">
        <v>0</v>
      </c>
      <c r="M143" s="3" t="n">
        <v>0</v>
      </c>
      <c r="N143" s="3" t="n">
        <v>0</v>
      </c>
      <c r="O143" s="3">
        <f>SUM(C143:N143)</f>
        <v/>
      </c>
      <c r="P143" t="inlineStr"/>
    </row>
    <row r="144">
      <c r="A144" t="inlineStr">
        <is>
          <t>5242-0000</t>
        </is>
      </c>
      <c r="B144" s="7" t="inlineStr">
        <is>
          <t>Computer Hardware</t>
        </is>
      </c>
      <c r="C144" s="3" t="n">
        <v>0</v>
      </c>
      <c r="D144" s="3" t="n">
        <v>0</v>
      </c>
      <c r="E144" s="3" t="n">
        <v>0</v>
      </c>
      <c r="F144" s="3" t="n">
        <v>0</v>
      </c>
      <c r="G144" s="3" t="n">
        <v>0</v>
      </c>
      <c r="H144" s="3" t="n">
        <v>0</v>
      </c>
      <c r="I144" s="3" t="n">
        <v>0</v>
      </c>
      <c r="J144" s="3" t="n">
        <v>0</v>
      </c>
      <c r="K144" s="3" t="n">
        <v>0</v>
      </c>
      <c r="L144" s="3" t="n">
        <v>0</v>
      </c>
      <c r="M144" s="3" t="n">
        <v>0</v>
      </c>
      <c r="N144" s="3" t="n">
        <v>0</v>
      </c>
      <c r="O144" s="3">
        <f>SUM(C144:N144)</f>
        <v/>
      </c>
      <c r="P144" t="inlineStr"/>
    </row>
    <row r="145">
      <c r="A145" t="inlineStr">
        <is>
          <t>5243-0000</t>
        </is>
      </c>
      <c r="B145" s="7" t="inlineStr">
        <is>
          <t>Equipment Opex</t>
        </is>
      </c>
      <c r="C145" s="3" t="n">
        <v>0</v>
      </c>
      <c r="D145" s="3" t="n">
        <v>0</v>
      </c>
      <c r="E145" s="3" t="n">
        <v>0</v>
      </c>
      <c r="F145" s="3" t="n">
        <v>0</v>
      </c>
      <c r="G145" s="3" t="n">
        <v>0</v>
      </c>
      <c r="H145" s="3" t="n">
        <v>0</v>
      </c>
      <c r="I145" s="3" t="n">
        <v>0</v>
      </c>
      <c r="J145" s="3" t="n">
        <v>0</v>
      </c>
      <c r="K145" s="3" t="n">
        <v>0</v>
      </c>
      <c r="L145" s="3" t="n">
        <v>0</v>
      </c>
      <c r="M145" s="3" t="n">
        <v>0</v>
      </c>
      <c r="N145" s="3" t="n">
        <v>0</v>
      </c>
      <c r="O145" s="3">
        <f>SUM(C145:N145)</f>
        <v/>
      </c>
      <c r="P145" t="inlineStr"/>
    </row>
    <row r="146">
      <c r="B146" s="8" t="inlineStr">
        <is>
          <t>Subtotal</t>
        </is>
      </c>
      <c r="C146" s="9">
        <f>SUM(C138:C145)</f>
        <v/>
      </c>
      <c r="D146" s="9">
        <f>SUM(D138:D145)</f>
        <v/>
      </c>
      <c r="E146" s="9">
        <f>SUM(E138:E145)</f>
        <v/>
      </c>
      <c r="F146" s="9">
        <f>SUM(F138:F145)</f>
        <v/>
      </c>
      <c r="G146" s="9">
        <f>SUM(G138:G145)</f>
        <v/>
      </c>
      <c r="H146" s="9">
        <f>SUM(H138:H145)</f>
        <v/>
      </c>
      <c r="I146" s="9">
        <f>SUM(I138:I145)</f>
        <v/>
      </c>
      <c r="J146" s="9">
        <f>SUM(J138:J145)</f>
        <v/>
      </c>
      <c r="K146" s="9">
        <f>SUM(K138:K145)</f>
        <v/>
      </c>
      <c r="L146" s="9">
        <f>SUM(L138:L145)</f>
        <v/>
      </c>
      <c r="M146" s="9">
        <f>SUM(M138:M145)</f>
        <v/>
      </c>
      <c r="N146" s="9">
        <f>SUM(N138:N145)</f>
        <v/>
      </c>
      <c r="O146" s="9">
        <f>SUM(C146:N146)</f>
        <v/>
      </c>
    </row>
    <row r="148">
      <c r="B148" s="5" t="inlineStr">
        <is>
          <t>Total Maintenance &amp; Contracts</t>
        </is>
      </c>
      <c r="C148" s="10">
        <f>C107+C111+C118+C128+C135+C146</f>
        <v/>
      </c>
      <c r="D148" s="10">
        <f>D107+D111+D118+D128+D135+D146</f>
        <v/>
      </c>
      <c r="E148" s="10">
        <f>E107+E111+E118+E128+E135+E146</f>
        <v/>
      </c>
      <c r="F148" s="10">
        <f>F107+F111+F118+F128+F135+F146</f>
        <v/>
      </c>
      <c r="G148" s="10">
        <f>G107+G111+G118+G128+G135+G146</f>
        <v/>
      </c>
      <c r="H148" s="10">
        <f>H107+H111+H118+H128+H135+H146</f>
        <v/>
      </c>
      <c r="I148" s="10">
        <f>I107+I111+I118+I128+I135+I146</f>
        <v/>
      </c>
      <c r="J148" s="10">
        <f>J107+J111+J118+J128+J135+J146</f>
        <v/>
      </c>
      <c r="K148" s="10">
        <f>K107+K111+K118+K128+K135+K146</f>
        <v/>
      </c>
      <c r="L148" s="10">
        <f>L107+L111+L118+L128+L135+L146</f>
        <v/>
      </c>
      <c r="M148" s="10">
        <f>M107+M111+M118+M128+M135+M146</f>
        <v/>
      </c>
      <c r="N148" s="10">
        <f>N107+N111+N118+N128+N135+N146</f>
        <v/>
      </c>
      <c r="O148" s="10">
        <f>SUM(C148:N148)</f>
        <v/>
      </c>
    </row>
    <row r="150">
      <c r="B150" s="5" t="inlineStr">
        <is>
          <t>MARKETING</t>
        </is>
      </c>
    </row>
    <row r="151">
      <c r="B151" s="6" t="inlineStr">
        <is>
          <t>ADVERTISING/MARKETING/PROMOTIONS</t>
        </is>
      </c>
    </row>
    <row r="152">
      <c r="A152" t="inlineStr">
        <is>
          <t>5710-1010</t>
        </is>
      </c>
      <c r="B152" s="7" t="inlineStr">
        <is>
          <t>Marketing: Advertising - Ink</t>
        </is>
      </c>
      <c r="C152" s="3" t="n">
        <v>0</v>
      </c>
      <c r="D152" s="3" t="n">
        <v>0</v>
      </c>
      <c r="E152" s="3" t="n">
        <v>0</v>
      </c>
      <c r="F152" s="3" t="n">
        <v>0</v>
      </c>
      <c r="G152" s="3" t="n">
        <v>0</v>
      </c>
      <c r="H152" s="3" t="n">
        <v>0</v>
      </c>
      <c r="I152" s="3" t="n">
        <v>0</v>
      </c>
      <c r="J152" s="3" t="n">
        <v>0</v>
      </c>
      <c r="K152" s="3" t="n">
        <v>0</v>
      </c>
      <c r="L152" s="3" t="n">
        <v>0</v>
      </c>
      <c r="M152" s="3" t="n">
        <v>0</v>
      </c>
      <c r="N152" s="3" t="n">
        <v>0</v>
      </c>
      <c r="O152" s="3">
        <f>SUM(C152:N152)</f>
        <v/>
      </c>
      <c r="P152" t="inlineStr">
        <is>
          <t>Assume one pager order at $400 
Assume business cards in Jan and June for $150 total
Assume name tags in Jan $60 [Alexis Garcia, 11/11/24]</t>
        </is>
      </c>
    </row>
    <row r="153">
      <c r="A153" t="inlineStr">
        <is>
          <t>5710-1040</t>
        </is>
      </c>
      <c r="B153" s="7" t="inlineStr">
        <is>
          <t>Marketing: Tools &amp; Software</t>
        </is>
      </c>
      <c r="C153" s="3" t="n">
        <v>0</v>
      </c>
      <c r="D153" s="3" t="n">
        <v>0</v>
      </c>
      <c r="E153" s="3" t="n">
        <v>0</v>
      </c>
      <c r="F153" s="3" t="n">
        <v>0</v>
      </c>
      <c r="G153" s="3" t="n">
        <v>0</v>
      </c>
      <c r="H153" s="3" t="n">
        <v>0</v>
      </c>
      <c r="I153" s="3" t="n">
        <v>0</v>
      </c>
      <c r="J153" s="3" t="n">
        <v>0</v>
      </c>
      <c r="K153" s="3" t="n">
        <v>0</v>
      </c>
      <c r="L153" s="3" t="n">
        <v>0</v>
      </c>
      <c r="M153" s="3" t="n">
        <v>0</v>
      </c>
      <c r="N153" s="3" t="n">
        <v>600</v>
      </c>
      <c r="O153" s="3">
        <f>SUM(C153:N153)</f>
        <v/>
      </c>
      <c r="P153" t="inlineStr">
        <is>
          <t>Assume $300/month for general website and $158 Funnel [Alexis Garcia, 11/11/24]</t>
        </is>
      </c>
    </row>
    <row r="154">
      <c r="A154" t="inlineStr">
        <is>
          <t>5710-1050</t>
        </is>
      </c>
      <c r="B154" s="7" t="inlineStr">
        <is>
          <t>Digital Strategy &amp; Advertising</t>
        </is>
      </c>
      <c r="C154" s="3" t="n">
        <v>0</v>
      </c>
      <c r="D154" s="3" t="n">
        <v>227</v>
      </c>
      <c r="E154" s="3" t="n">
        <v>454</v>
      </c>
      <c r="F154" s="3" t="n">
        <v>-93.17</v>
      </c>
      <c r="G154" s="3" t="n">
        <v>138.43</v>
      </c>
      <c r="H154" s="3" t="n">
        <v>170.22</v>
      </c>
      <c r="I154" s="3" t="n">
        <v>138.27</v>
      </c>
      <c r="J154" s="3" t="n">
        <v>137.86</v>
      </c>
      <c r="K154" s="3" t="n">
        <v>186.72</v>
      </c>
      <c r="L154" s="3" t="n">
        <v>138.19</v>
      </c>
      <c r="M154" s="3" t="n">
        <v>0</v>
      </c>
      <c r="N154" s="3" t="n">
        <v>0</v>
      </c>
      <c r="O154" s="3">
        <f>SUM(C154:N154)</f>
        <v/>
      </c>
      <c r="P154" t="inlineStr"/>
    </row>
    <row r="155">
      <c r="A155" t="inlineStr">
        <is>
          <t>5715-0000</t>
        </is>
      </c>
      <c r="B155" s="7" t="inlineStr">
        <is>
          <t>Marketing: Leasing Hospitality</t>
        </is>
      </c>
      <c r="C155" s="3" t="n">
        <v>0</v>
      </c>
      <c r="D155" s="3" t="n">
        <v>113.17</v>
      </c>
      <c r="E155" s="3" t="n">
        <v>0</v>
      </c>
      <c r="F155" s="3" t="n">
        <v>0</v>
      </c>
      <c r="G155" s="3" t="n">
        <v>0</v>
      </c>
      <c r="H155" s="3" t="n">
        <v>7.91</v>
      </c>
      <c r="I155" s="3" t="n">
        <v>0</v>
      </c>
      <c r="J155" s="3" t="n">
        <v>0</v>
      </c>
      <c r="K155" s="3" t="n">
        <v>16</v>
      </c>
      <c r="L155" s="3" t="n">
        <v>0</v>
      </c>
      <c r="M155" s="3" t="n">
        <v>155.98</v>
      </c>
      <c r="N155" s="3" t="n">
        <v>0</v>
      </c>
      <c r="O155" s="3">
        <f>SUM(C155:N155)</f>
        <v/>
      </c>
      <c r="P155" t="inlineStr"/>
    </row>
    <row r="156">
      <c r="A156" t="inlineStr">
        <is>
          <t>5717-0000</t>
        </is>
      </c>
      <c r="B156" s="7" t="inlineStr">
        <is>
          <t>Leasing &amp; Hospitality</t>
        </is>
      </c>
      <c r="C156" s="3" t="n">
        <v>0</v>
      </c>
      <c r="D156" s="3" t="n">
        <v>0</v>
      </c>
      <c r="E156" s="3" t="n">
        <v>0</v>
      </c>
      <c r="F156" s="3" t="n">
        <v>0</v>
      </c>
      <c r="G156" s="3" t="n">
        <v>0</v>
      </c>
      <c r="H156" s="3" t="n">
        <v>0</v>
      </c>
      <c r="I156" s="3" t="n">
        <v>0</v>
      </c>
      <c r="J156" s="3" t="n">
        <v>0</v>
      </c>
      <c r="K156" s="3" t="n">
        <v>0</v>
      </c>
      <c r="L156" s="3" t="n">
        <v>0</v>
      </c>
      <c r="M156" s="3" t="n">
        <v>0</v>
      </c>
      <c r="N156" s="3" t="n">
        <v>0</v>
      </c>
      <c r="O156" s="3">
        <f>SUM(C156:N156)</f>
        <v/>
      </c>
      <c r="P156" t="inlineStr"/>
    </row>
    <row r="157">
      <c r="A157" t="inlineStr">
        <is>
          <t>5720-0000</t>
        </is>
      </c>
      <c r="B157" s="7" t="inlineStr">
        <is>
          <t>Marketing: Resident Retention</t>
        </is>
      </c>
      <c r="C157" s="3" t="n">
        <v>0</v>
      </c>
      <c r="D157" s="3" t="n">
        <v>0</v>
      </c>
      <c r="E157" s="3" t="n">
        <v>0</v>
      </c>
      <c r="F157" s="3" t="n">
        <v>0</v>
      </c>
      <c r="G157" s="3" t="n">
        <v>0</v>
      </c>
      <c r="H157" s="3" t="n">
        <v>0</v>
      </c>
      <c r="I157" s="3" t="n">
        <v>0</v>
      </c>
      <c r="J157" s="3" t="n">
        <v>233.77</v>
      </c>
      <c r="K157" s="3" t="n">
        <v>0</v>
      </c>
      <c r="L157" s="3" t="n">
        <v>0</v>
      </c>
      <c r="M157" s="3" t="n">
        <v>0</v>
      </c>
      <c r="N157" s="3" t="n">
        <v>0</v>
      </c>
      <c r="O157" s="3">
        <f>SUM(C157:N157)</f>
        <v/>
      </c>
      <c r="P157" t="inlineStr"/>
    </row>
    <row r="158">
      <c r="A158" t="inlineStr">
        <is>
          <t>5780-0000</t>
        </is>
      </c>
      <c r="B158" s="7" t="inlineStr">
        <is>
          <t>Marketing: Reimb</t>
        </is>
      </c>
      <c r="C158" s="3" t="n">
        <v>0</v>
      </c>
      <c r="D158" s="3" t="n">
        <v>0</v>
      </c>
      <c r="E158" s="3" t="n">
        <v>0</v>
      </c>
      <c r="F158" s="3" t="n">
        <v>0</v>
      </c>
      <c r="G158" s="3" t="n">
        <v>0</v>
      </c>
      <c r="H158" s="3" t="n">
        <v>0</v>
      </c>
      <c r="I158" s="3" t="n">
        <v>0</v>
      </c>
      <c r="J158" s="3" t="n">
        <v>0</v>
      </c>
      <c r="K158" s="3" t="n">
        <v>0</v>
      </c>
      <c r="L158" s="3" t="n">
        <v>0</v>
      </c>
      <c r="M158" s="3" t="n">
        <v>0</v>
      </c>
      <c r="N158" s="3" t="n">
        <v>196</v>
      </c>
      <c r="O158" s="3">
        <f>SUM(C158:N158)</f>
        <v/>
      </c>
      <c r="P158" t="inlineStr"/>
    </row>
    <row r="159">
      <c r="B159" s="8" t="inlineStr">
        <is>
          <t>Subtotal</t>
        </is>
      </c>
      <c r="C159" s="9">
        <f>SUM(C152:C158)</f>
        <v/>
      </c>
      <c r="D159" s="9">
        <f>SUM(D152:D158)</f>
        <v/>
      </c>
      <c r="E159" s="9">
        <f>SUM(E152:E158)</f>
        <v/>
      </c>
      <c r="F159" s="9">
        <f>SUM(F152:F158)</f>
        <v/>
      </c>
      <c r="G159" s="9">
        <f>SUM(G152:G158)</f>
        <v/>
      </c>
      <c r="H159" s="9">
        <f>SUM(H152:H158)</f>
        <v/>
      </c>
      <c r="I159" s="9">
        <f>SUM(I152:I158)</f>
        <v/>
      </c>
      <c r="J159" s="9">
        <f>SUM(J152:J158)</f>
        <v/>
      </c>
      <c r="K159" s="9">
        <f>SUM(K152:K158)</f>
        <v/>
      </c>
      <c r="L159" s="9">
        <f>SUM(L152:L158)</f>
        <v/>
      </c>
      <c r="M159" s="9">
        <f>SUM(M152:M158)</f>
        <v/>
      </c>
      <c r="N159" s="9">
        <f>SUM(N152:N158)</f>
        <v/>
      </c>
      <c r="O159" s="9">
        <f>SUM(C159:N159)</f>
        <v/>
      </c>
    </row>
    <row r="161">
      <c r="B161" s="5" t="inlineStr">
        <is>
          <t>Total Marketing</t>
        </is>
      </c>
      <c r="C161" s="10">
        <f>C159</f>
        <v/>
      </c>
      <c r="D161" s="10">
        <f>D159</f>
        <v/>
      </c>
      <c r="E161" s="10">
        <f>E159</f>
        <v/>
      </c>
      <c r="F161" s="10">
        <f>F159</f>
        <v/>
      </c>
      <c r="G161" s="10">
        <f>G159</f>
        <v/>
      </c>
      <c r="H161" s="10">
        <f>H159</f>
        <v/>
      </c>
      <c r="I161" s="10">
        <f>I159</f>
        <v/>
      </c>
      <c r="J161" s="10">
        <f>J159</f>
        <v/>
      </c>
      <c r="K161" s="10">
        <f>K159</f>
        <v/>
      </c>
      <c r="L161" s="10">
        <f>L159</f>
        <v/>
      </c>
      <c r="M161" s="10">
        <f>M159</f>
        <v/>
      </c>
      <c r="N161" s="10">
        <f>N159</f>
        <v/>
      </c>
      <c r="O161" s="10">
        <f>SUM(C161:N161)</f>
        <v/>
      </c>
    </row>
    <row r="163">
      <c r="B163" s="5" t="inlineStr">
        <is>
          <t>G&amp;A &amp; IT</t>
        </is>
      </c>
    </row>
    <row r="164">
      <c r="B164" s="6" t="inlineStr">
        <is>
          <t>IT EXPENSES</t>
        </is>
      </c>
    </row>
    <row r="165">
      <c r="A165" t="inlineStr">
        <is>
          <t>5805-0000</t>
        </is>
      </c>
      <c r="B165" s="7" t="inlineStr">
        <is>
          <t>Software License &amp; Support Expense</t>
        </is>
      </c>
      <c r="C165" s="3" t="n">
        <v>0</v>
      </c>
      <c r="D165" s="3" t="n">
        <v>0</v>
      </c>
      <c r="E165" s="3" t="n">
        <v>357.23</v>
      </c>
      <c r="F165" s="3" t="n">
        <v>0</v>
      </c>
      <c r="G165" s="3" t="n">
        <v>0</v>
      </c>
      <c r="H165" s="3" t="n">
        <v>0</v>
      </c>
      <c r="I165" s="3" t="n">
        <v>124.39</v>
      </c>
      <c r="J165" s="3" t="n">
        <v>0</v>
      </c>
      <c r="K165" s="3" t="n">
        <v>0</v>
      </c>
      <c r="L165" s="3" t="n">
        <v>21.6</v>
      </c>
      <c r="M165" s="3" t="n">
        <v>0</v>
      </c>
      <c r="N165" s="3" t="n">
        <v>1641.17</v>
      </c>
      <c r="O165" s="3">
        <f>SUM(C165:N165)</f>
        <v/>
      </c>
      <c r="P165" t="inlineStr"/>
    </row>
    <row r="166">
      <c r="A166" t="inlineStr">
        <is>
          <t>5811-0000</t>
        </is>
      </c>
      <c r="B166" s="7" t="inlineStr">
        <is>
          <t>Answering Service</t>
        </is>
      </c>
      <c r="C166" s="3" t="n">
        <v>1538.96</v>
      </c>
      <c r="D166" s="3" t="n">
        <v>776.28</v>
      </c>
      <c r="E166" s="3" t="n">
        <v>501.7</v>
      </c>
      <c r="F166" s="3" t="n">
        <v>1277.13</v>
      </c>
      <c r="G166" s="3" t="n">
        <v>967.67</v>
      </c>
      <c r="H166" s="3" t="n">
        <v>191.15</v>
      </c>
      <c r="I166" s="3" t="n">
        <v>365.14</v>
      </c>
      <c r="J166" s="3" t="n">
        <v>364.81</v>
      </c>
      <c r="K166" s="3" t="n">
        <v>364.92</v>
      </c>
      <c r="L166" s="3" t="n">
        <v>365.07</v>
      </c>
      <c r="M166" s="3" t="n">
        <v>254.57</v>
      </c>
      <c r="N166" s="3" t="n">
        <v>62.76</v>
      </c>
      <c r="O166" s="3">
        <f>SUM(C166:N166)</f>
        <v/>
      </c>
      <c r="P166" t="inlineStr"/>
    </row>
    <row r="167">
      <c r="A167" t="inlineStr">
        <is>
          <t>5812-0000</t>
        </is>
      </c>
      <c r="B167" s="7" t="inlineStr">
        <is>
          <t>Phones Expense</t>
        </is>
      </c>
      <c r="C167" s="3" t="n">
        <v>0</v>
      </c>
      <c r="D167" s="3" t="n">
        <v>0</v>
      </c>
      <c r="E167" s="3" t="n">
        <v>0</v>
      </c>
      <c r="F167" s="3" t="n">
        <v>0</v>
      </c>
      <c r="G167" s="3" t="n">
        <v>0</v>
      </c>
      <c r="H167" s="3" t="n">
        <v>0</v>
      </c>
      <c r="I167" s="3" t="n">
        <v>0</v>
      </c>
      <c r="J167" s="3" t="n">
        <v>0</v>
      </c>
      <c r="K167" s="3" t="n">
        <v>0</v>
      </c>
      <c r="L167" s="3" t="n">
        <v>0</v>
      </c>
      <c r="M167" s="3" t="n">
        <v>0</v>
      </c>
      <c r="N167" s="3" t="n">
        <v>-165.21</v>
      </c>
      <c r="O167" s="3">
        <f>SUM(C167:N167)</f>
        <v/>
      </c>
      <c r="P167" t="inlineStr">
        <is>
          <t>T12 avg $743/month for telephones/answering services
Assume $650 in phones and $95 in answering service for JobCall in 5811-0000 [Alexis Garcia, 11/11/24]</t>
        </is>
      </c>
    </row>
    <row r="168">
      <c r="A168" t="inlineStr">
        <is>
          <t>5813-0000</t>
        </is>
      </c>
      <c r="B168" s="7" t="inlineStr">
        <is>
          <t>Internet Expense</t>
        </is>
      </c>
      <c r="C168" s="3" t="n">
        <v>0</v>
      </c>
      <c r="D168" s="3" t="n">
        <v>0</v>
      </c>
      <c r="E168" s="3" t="n">
        <v>0</v>
      </c>
      <c r="F168" s="3" t="n">
        <v>0</v>
      </c>
      <c r="G168" s="3" t="n">
        <v>0</v>
      </c>
      <c r="H168" s="3" t="n">
        <v>0</v>
      </c>
      <c r="I168" s="3" t="n">
        <v>0</v>
      </c>
      <c r="J168" s="3" t="n">
        <v>0</v>
      </c>
      <c r="K168" s="3" t="n">
        <v>0</v>
      </c>
      <c r="L168" s="3" t="n">
        <v>0</v>
      </c>
      <c r="M168" s="3" t="n">
        <v>0</v>
      </c>
      <c r="N168" s="3" t="n">
        <v>305</v>
      </c>
      <c r="O168" s="3">
        <f>SUM(C168:N168)</f>
        <v/>
      </c>
      <c r="P168" t="inlineStr">
        <is>
          <t>Per T12 [Alexis Garcia, 11/11/24]</t>
        </is>
      </c>
    </row>
    <row r="169">
      <c r="A169" t="inlineStr">
        <is>
          <t>5819-0000</t>
        </is>
      </c>
      <c r="B169" s="7" t="inlineStr">
        <is>
          <t>IT Reimb</t>
        </is>
      </c>
      <c r="C169" s="3" t="n">
        <v>0</v>
      </c>
      <c r="D169" s="3" t="n">
        <v>0</v>
      </c>
      <c r="E169" s="3" t="n">
        <v>0</v>
      </c>
      <c r="F169" s="3" t="n">
        <v>0</v>
      </c>
      <c r="G169" s="3" t="n">
        <v>0</v>
      </c>
      <c r="H169" s="3" t="n">
        <v>0</v>
      </c>
      <c r="I169" s="3" t="n">
        <v>0</v>
      </c>
      <c r="J169" s="3" t="n">
        <v>0</v>
      </c>
      <c r="K169" s="3" t="n">
        <v>0</v>
      </c>
      <c r="L169" s="3" t="n">
        <v>0</v>
      </c>
      <c r="M169" s="3" t="n">
        <v>0</v>
      </c>
      <c r="N169" s="3" t="n">
        <v>294</v>
      </c>
      <c r="O169" s="3">
        <f>SUM(C169:N169)</f>
        <v/>
      </c>
      <c r="P169" t="inlineStr"/>
    </row>
    <row r="170">
      <c r="B170" s="8" t="inlineStr">
        <is>
          <t>Subtotal</t>
        </is>
      </c>
      <c r="C170" s="9">
        <f>SUM(C165:C169)</f>
        <v/>
      </c>
      <c r="D170" s="9">
        <f>SUM(D165:D169)</f>
        <v/>
      </c>
      <c r="E170" s="9">
        <f>SUM(E165:E169)</f>
        <v/>
      </c>
      <c r="F170" s="9">
        <f>SUM(F165:F169)</f>
        <v/>
      </c>
      <c r="G170" s="9">
        <f>SUM(G165:G169)</f>
        <v/>
      </c>
      <c r="H170" s="9">
        <f>SUM(H165:H169)</f>
        <v/>
      </c>
      <c r="I170" s="9">
        <f>SUM(I165:I169)</f>
        <v/>
      </c>
      <c r="J170" s="9">
        <f>SUM(J165:J169)</f>
        <v/>
      </c>
      <c r="K170" s="9">
        <f>SUM(K165:K169)</f>
        <v/>
      </c>
      <c r="L170" s="9">
        <f>SUM(L165:L169)</f>
        <v/>
      </c>
      <c r="M170" s="9">
        <f>SUM(M165:M169)</f>
        <v/>
      </c>
      <c r="N170" s="9">
        <f>SUM(N165:N169)</f>
        <v/>
      </c>
      <c r="O170" s="9">
        <f>SUM(C170:N170)</f>
        <v/>
      </c>
    </row>
    <row r="172">
      <c r="B172" s="6" t="inlineStr">
        <is>
          <t>OFFICE EXPENSES</t>
        </is>
      </c>
    </row>
    <row r="173">
      <c r="A173" t="inlineStr">
        <is>
          <t>5824-0000</t>
        </is>
      </c>
      <c r="B173" s="7" t="inlineStr">
        <is>
          <t>Miscellaneous Expense</t>
        </is>
      </c>
      <c r="C173" s="3" t="n">
        <v>47.56</v>
      </c>
      <c r="D173" s="3" t="n">
        <v>47.56</v>
      </c>
      <c r="E173" s="3" t="n">
        <v>0</v>
      </c>
      <c r="F173" s="3" t="n">
        <v>0</v>
      </c>
      <c r="G173" s="3" t="n">
        <v>47.56</v>
      </c>
      <c r="H173" s="3" t="n">
        <v>47.56</v>
      </c>
      <c r="I173" s="3" t="n">
        <v>47.56</v>
      </c>
      <c r="J173" s="3" t="n">
        <v>47.56</v>
      </c>
      <c r="K173" s="3" t="n">
        <v>47.56</v>
      </c>
      <c r="L173" s="3" t="n">
        <v>47.56</v>
      </c>
      <c r="M173" s="3" t="n">
        <v>47.56</v>
      </c>
      <c r="N173" s="3" t="n">
        <v>0</v>
      </c>
      <c r="O173" s="3">
        <f>SUM(C173:N173)</f>
        <v/>
      </c>
      <c r="P173" t="inlineStr"/>
    </row>
    <row r="174">
      <c r="A174" t="inlineStr">
        <is>
          <t>5826-0000</t>
        </is>
      </c>
      <c r="B174" s="7" t="inlineStr">
        <is>
          <t>Office Supplies &amp; Expenses</t>
        </is>
      </c>
      <c r="C174" s="3" t="n">
        <v>184.28</v>
      </c>
      <c r="D174" s="3" t="n">
        <v>247.76</v>
      </c>
      <c r="E174" s="3" t="n">
        <v>120</v>
      </c>
      <c r="F174" s="3" t="n">
        <v>1126.25</v>
      </c>
      <c r="G174" s="3" t="n">
        <v>212.69</v>
      </c>
      <c r="H174" s="3" t="n">
        <v>178.03</v>
      </c>
      <c r="I174" s="3" t="n">
        <v>148.21</v>
      </c>
      <c r="J174" s="3" t="n">
        <v>276.07</v>
      </c>
      <c r="K174" s="3" t="n">
        <v>286.97</v>
      </c>
      <c r="L174" s="3" t="n">
        <v>264.46</v>
      </c>
      <c r="M174" s="3" t="n">
        <v>0</v>
      </c>
      <c r="N174" s="3" t="n">
        <v>29.74</v>
      </c>
      <c r="O174" s="3">
        <f>SUM(C174:N174)</f>
        <v/>
      </c>
      <c r="P174" t="inlineStr">
        <is>
          <t>Per T12 [Alexis Garcia, 11/11/24]</t>
        </is>
      </c>
    </row>
    <row r="175">
      <c r="A175" t="inlineStr">
        <is>
          <t>5828-0000</t>
        </is>
      </c>
      <c r="B175" s="7" t="inlineStr">
        <is>
          <t>Copy Machine Contract</t>
        </is>
      </c>
      <c r="C175" s="3" t="n">
        <v>243.56</v>
      </c>
      <c r="D175" s="3" t="n">
        <v>528.26</v>
      </c>
      <c r="E175" s="3" t="n">
        <v>243.56</v>
      </c>
      <c r="F175" s="3" t="n">
        <v>0</v>
      </c>
      <c r="G175" s="3" t="n">
        <v>487.12</v>
      </c>
      <c r="H175" s="3" t="n">
        <v>243.56</v>
      </c>
      <c r="I175" s="3" t="n">
        <v>0</v>
      </c>
      <c r="J175" s="3" t="n">
        <v>487.12</v>
      </c>
      <c r="K175" s="3" t="n">
        <v>243.56</v>
      </c>
      <c r="L175" s="3" t="n">
        <v>0</v>
      </c>
      <c r="M175" s="3" t="n">
        <v>0</v>
      </c>
      <c r="N175" s="3" t="n">
        <v>243.56</v>
      </c>
      <c r="O175" s="3">
        <f>SUM(C175:N175)</f>
        <v/>
      </c>
      <c r="P175" t="inlineStr">
        <is>
          <t>Per T12 [Alexis Garcia, 11/11/24]</t>
        </is>
      </c>
    </row>
    <row r="176">
      <c r="B176" s="8" t="inlineStr">
        <is>
          <t>Subtotal</t>
        </is>
      </c>
      <c r="C176" s="9">
        <f>SUM(C173:C175)</f>
        <v/>
      </c>
      <c r="D176" s="9">
        <f>SUM(D173:D175)</f>
        <v/>
      </c>
      <c r="E176" s="9">
        <f>SUM(E173:E175)</f>
        <v/>
      </c>
      <c r="F176" s="9">
        <f>SUM(F173:F175)</f>
        <v/>
      </c>
      <c r="G176" s="9">
        <f>SUM(G173:G175)</f>
        <v/>
      </c>
      <c r="H176" s="9">
        <f>SUM(H173:H175)</f>
        <v/>
      </c>
      <c r="I176" s="9">
        <f>SUM(I173:I175)</f>
        <v/>
      </c>
      <c r="J176" s="9">
        <f>SUM(J173:J175)</f>
        <v/>
      </c>
      <c r="K176" s="9">
        <f>SUM(K173:K175)</f>
        <v/>
      </c>
      <c r="L176" s="9">
        <f>SUM(L173:L175)</f>
        <v/>
      </c>
      <c r="M176" s="9">
        <f>SUM(M173:M175)</f>
        <v/>
      </c>
      <c r="N176" s="9">
        <f>SUM(N173:N175)</f>
        <v/>
      </c>
      <c r="O176" s="9">
        <f>SUM(C176:N176)</f>
        <v/>
      </c>
    </row>
    <row r="178">
      <c r="B178" s="6" t="inlineStr">
        <is>
          <t>EVICTION EXPENSES</t>
        </is>
      </c>
    </row>
    <row r="179">
      <c r="A179" t="inlineStr">
        <is>
          <t>5861-0000</t>
        </is>
      </c>
      <c r="B179" s="7" t="inlineStr">
        <is>
          <t>Eviction: Legal Expenses</t>
        </is>
      </c>
      <c r="C179" s="3" t="n">
        <v>0</v>
      </c>
      <c r="D179" s="3" t="n">
        <v>234.27</v>
      </c>
      <c r="E179" s="3" t="n">
        <v>433.04</v>
      </c>
      <c r="F179" s="3" t="n">
        <v>0</v>
      </c>
      <c r="G179" s="3" t="n">
        <v>198.77</v>
      </c>
      <c r="H179" s="3" t="n">
        <v>0</v>
      </c>
      <c r="I179" s="3" t="n">
        <v>0</v>
      </c>
      <c r="J179" s="3" t="n">
        <v>0</v>
      </c>
      <c r="K179" s="3" t="n">
        <v>0</v>
      </c>
      <c r="L179" s="3" t="n">
        <v>0</v>
      </c>
      <c r="M179" s="3" t="n">
        <v>0</v>
      </c>
      <c r="N179" s="3" t="n">
        <v>702.8099999999999</v>
      </c>
      <c r="O179" s="3">
        <f>SUM(C179:N179)</f>
        <v/>
      </c>
      <c r="P179" t="inlineStr"/>
    </row>
    <row r="180">
      <c r="B180" s="8" t="inlineStr">
        <is>
          <t>Subtotal</t>
        </is>
      </c>
      <c r="C180" s="9">
        <f>SUM(C179:C179)</f>
        <v/>
      </c>
      <c r="D180" s="9">
        <f>SUM(D179:D179)</f>
        <v/>
      </c>
      <c r="E180" s="9">
        <f>SUM(E179:E179)</f>
        <v/>
      </c>
      <c r="F180" s="9">
        <f>SUM(F179:F179)</f>
        <v/>
      </c>
      <c r="G180" s="9">
        <f>SUM(G179:G179)</f>
        <v/>
      </c>
      <c r="H180" s="9">
        <f>SUM(H179:H179)</f>
        <v/>
      </c>
      <c r="I180" s="9">
        <f>SUM(I179:I179)</f>
        <v/>
      </c>
      <c r="J180" s="9">
        <f>SUM(J179:J179)</f>
        <v/>
      </c>
      <c r="K180" s="9">
        <f>SUM(K179:K179)</f>
        <v/>
      </c>
      <c r="L180" s="9">
        <f>SUM(L179:L179)</f>
        <v/>
      </c>
      <c r="M180" s="9">
        <f>SUM(M179:M179)</f>
        <v/>
      </c>
      <c r="N180" s="9">
        <f>SUM(N179:N179)</f>
        <v/>
      </c>
      <c r="O180" s="9">
        <f>SUM(C180:N180)</f>
        <v/>
      </c>
    </row>
    <row r="182">
      <c r="B182" s="6" t="inlineStr">
        <is>
          <t>OTHER G &amp; A EXPENSES</t>
        </is>
      </c>
    </row>
    <row r="183">
      <c r="A183" t="inlineStr">
        <is>
          <t>5031-0000</t>
        </is>
      </c>
      <c r="B183" s="7" t="inlineStr">
        <is>
          <t>Hiring Expenses</t>
        </is>
      </c>
      <c r="C183" s="3" t="n">
        <v>0</v>
      </c>
      <c r="D183" s="3" t="n">
        <v>0</v>
      </c>
      <c r="E183" s="3" t="n">
        <v>0</v>
      </c>
      <c r="F183" s="3" t="n">
        <v>0</v>
      </c>
      <c r="G183" s="3" t="n">
        <v>0</v>
      </c>
      <c r="H183" s="3" t="n">
        <v>0</v>
      </c>
      <c r="I183" s="3" t="n">
        <v>0</v>
      </c>
      <c r="J183" s="3" t="n">
        <v>0</v>
      </c>
      <c r="K183" s="3" t="n">
        <v>0</v>
      </c>
      <c r="L183" s="3" t="n">
        <v>0</v>
      </c>
      <c r="M183" s="3" t="n">
        <v>0</v>
      </c>
      <c r="N183" s="3" t="n">
        <v>185.98</v>
      </c>
      <c r="O183" s="3">
        <f>SUM(C183:N183)</f>
        <v/>
      </c>
      <c r="P183" t="inlineStr">
        <is>
          <t>$70 2x year for onboarding gifts through learning and development [Alexis Garcia, 11/11/24]</t>
        </is>
      </c>
    </row>
    <row r="184">
      <c r="A184" t="inlineStr">
        <is>
          <t>5750-0000</t>
        </is>
      </c>
      <c r="B184" s="7" t="inlineStr">
        <is>
          <t>Customer Screening</t>
        </is>
      </c>
      <c r="C184" s="3" t="n">
        <v>331.42</v>
      </c>
      <c r="D184" s="3" t="n">
        <v>277.93</v>
      </c>
      <c r="E184" s="3" t="n">
        <v>410.62</v>
      </c>
      <c r="F184" s="3" t="n">
        <v>452.92</v>
      </c>
      <c r="G184" s="3" t="n">
        <v>666.48</v>
      </c>
      <c r="H184" s="3" t="n">
        <v>239.57</v>
      </c>
      <c r="I184" s="3" t="n">
        <v>346.21</v>
      </c>
      <c r="J184" s="3" t="n">
        <v>26.56</v>
      </c>
      <c r="K184" s="3" t="n">
        <v>53.15</v>
      </c>
      <c r="L184" s="3" t="n">
        <v>372.62</v>
      </c>
      <c r="M184" s="3" t="n">
        <v>214.17</v>
      </c>
      <c r="N184" s="3" t="n">
        <v>63.46</v>
      </c>
      <c r="O184" s="3">
        <f>SUM(C184:N184)</f>
        <v/>
      </c>
      <c r="P184" t="inlineStr">
        <is>
          <t>$21.75 per screening, assume 2 apps per move in [Alexis Garcia, 11/11/24]</t>
        </is>
      </c>
    </row>
    <row r="185">
      <c r="A185" t="inlineStr">
        <is>
          <t>5765-0000</t>
        </is>
      </c>
      <c r="B185" s="7" t="inlineStr">
        <is>
          <t>Uniforms</t>
        </is>
      </c>
      <c r="C185" s="3" t="n">
        <v>0</v>
      </c>
      <c r="D185" s="3" t="n">
        <v>0</v>
      </c>
      <c r="E185" s="3" t="n">
        <v>0</v>
      </c>
      <c r="F185" s="3" t="n">
        <v>0</v>
      </c>
      <c r="G185" s="3" t="n">
        <v>0</v>
      </c>
      <c r="H185" s="3" t="n">
        <v>0</v>
      </c>
      <c r="I185" s="3" t="n">
        <v>0</v>
      </c>
      <c r="J185" s="3" t="n">
        <v>0</v>
      </c>
      <c r="K185" s="3" t="n">
        <v>0</v>
      </c>
      <c r="L185" s="3" t="n">
        <v>0</v>
      </c>
      <c r="M185" s="3" t="n">
        <v>171.97</v>
      </c>
      <c r="N185" s="3" t="n">
        <v>0</v>
      </c>
      <c r="O185" s="3">
        <f>SUM(C185:N185)</f>
        <v/>
      </c>
      <c r="P185" t="inlineStr">
        <is>
          <t>Assume $500 2x per year for new polos and merch [Alexis Garcia, 11/11/24]</t>
        </is>
      </c>
    </row>
    <row r="186">
      <c r="A186" t="inlineStr">
        <is>
          <t>5901-0000</t>
        </is>
      </c>
      <c r="B186" s="7" t="inlineStr">
        <is>
          <t>Bank Fees</t>
        </is>
      </c>
      <c r="C186" s="3" t="n">
        <v>759.4</v>
      </c>
      <c r="D186" s="3" t="n">
        <v>747.46</v>
      </c>
      <c r="E186" s="3" t="n">
        <v>793.0700000000001</v>
      </c>
      <c r="F186" s="3" t="n">
        <v>714.84</v>
      </c>
      <c r="G186" s="3" t="n">
        <v>687.38</v>
      </c>
      <c r="H186" s="3" t="n">
        <v>775.4400000000001</v>
      </c>
      <c r="I186" s="3" t="n">
        <v>875.2</v>
      </c>
      <c r="J186" s="3" t="n">
        <v>899.2</v>
      </c>
      <c r="K186" s="3" t="n">
        <v>755.09</v>
      </c>
      <c r="L186" s="3" t="n">
        <v>793.9299999999999</v>
      </c>
      <c r="M186" s="3" t="n">
        <v>773.96</v>
      </c>
      <c r="N186" s="3" t="n">
        <v>831.2</v>
      </c>
      <c r="O186" s="3">
        <f>SUM(C186:N186)</f>
        <v/>
      </c>
      <c r="P186" t="inlineStr"/>
    </row>
    <row r="187">
      <c r="A187" t="inlineStr">
        <is>
          <t>5905-0000</t>
        </is>
      </c>
      <c r="B187" s="7" t="inlineStr">
        <is>
          <t>Dues &amp; Subscriptions</t>
        </is>
      </c>
      <c r="C187" s="3" t="n">
        <v>531.67</v>
      </c>
      <c r="D187" s="3" t="n">
        <v>995.6799999999999</v>
      </c>
      <c r="E187" s="3" t="n">
        <v>976.0700000000001</v>
      </c>
      <c r="F187" s="3" t="n">
        <v>1249.04</v>
      </c>
      <c r="G187" s="3" t="n">
        <v>983.29</v>
      </c>
      <c r="H187" s="3" t="n">
        <v>979.08</v>
      </c>
      <c r="I187" s="3" t="n">
        <v>937.8</v>
      </c>
      <c r="J187" s="3" t="n">
        <v>1103.25</v>
      </c>
      <c r="K187" s="3" t="n">
        <v>765.14</v>
      </c>
      <c r="L187" s="3" t="n">
        <v>1352.53</v>
      </c>
      <c r="M187" s="3" t="n">
        <v>382.72</v>
      </c>
      <c r="N187" s="3" t="n">
        <v>0</v>
      </c>
      <c r="O187" s="3">
        <f>SUM(C187:N187)</f>
        <v/>
      </c>
      <c r="P187" t="inlineStr">
        <is>
          <t>Trended off of CAP T12 YTD at $917/month [Alexis Garcia, 11/11/24]</t>
        </is>
      </c>
    </row>
    <row r="188">
      <c r="A188" t="inlineStr">
        <is>
          <t>5906-0000</t>
        </is>
      </c>
      <c r="B188" s="7" t="inlineStr">
        <is>
          <t>Teammate Relations</t>
        </is>
      </c>
      <c r="C188" s="3" t="n">
        <v>0</v>
      </c>
      <c r="D188" s="3" t="n">
        <v>44.18</v>
      </c>
      <c r="E188" s="3" t="n">
        <v>24.57</v>
      </c>
      <c r="F188" s="3" t="n">
        <v>0</v>
      </c>
      <c r="G188" s="3" t="n">
        <v>160.8</v>
      </c>
      <c r="H188" s="3" t="n">
        <v>53.16</v>
      </c>
      <c r="I188" s="3" t="n">
        <v>0</v>
      </c>
      <c r="J188" s="3" t="n">
        <v>73.41</v>
      </c>
      <c r="K188" s="3" t="n">
        <v>42.93</v>
      </c>
      <c r="L188" s="3" t="n">
        <v>0</v>
      </c>
      <c r="M188" s="3" t="n">
        <v>0</v>
      </c>
      <c r="N188" s="3" t="n">
        <v>28.42</v>
      </c>
      <c r="O188" s="3">
        <f>SUM(C188:N188)</f>
        <v/>
      </c>
      <c r="P188" t="inlineStr">
        <is>
          <t>Assume $100/quarter for appreciation days, birthdays, in market trainings. Two months increase to $280 jand $360 with additional hiring gifts [Alexis Garcia, 12/2/24]</t>
        </is>
      </c>
    </row>
    <row r="189">
      <c r="A189" t="inlineStr">
        <is>
          <t>5912-0000</t>
        </is>
      </c>
      <c r="B189" s="7" t="inlineStr">
        <is>
          <t>License &amp; Permit Fee</t>
        </is>
      </c>
      <c r="C189" s="3" t="n">
        <v>0</v>
      </c>
      <c r="D189" s="3" t="n">
        <v>0</v>
      </c>
      <c r="E189" s="3" t="n">
        <v>0</v>
      </c>
      <c r="F189" s="3" t="n">
        <v>0</v>
      </c>
      <c r="G189" s="3" t="n">
        <v>0</v>
      </c>
      <c r="H189" s="3" t="n">
        <v>0</v>
      </c>
      <c r="I189" s="3" t="n">
        <v>725.28</v>
      </c>
      <c r="J189" s="3" t="n">
        <v>0</v>
      </c>
      <c r="K189" s="3" t="n">
        <v>0</v>
      </c>
      <c r="L189" s="3" t="n">
        <v>0</v>
      </c>
      <c r="M189" s="3" t="n">
        <v>0</v>
      </c>
      <c r="N189" s="3" t="n">
        <v>0</v>
      </c>
      <c r="O189" s="3">
        <f>SUM(C189:N189)</f>
        <v/>
      </c>
      <c r="P189" t="inlineStr">
        <is>
          <t>Assume $500 quarter for permit renewals [Alexis Garcia, 11/11/24]</t>
        </is>
      </c>
    </row>
    <row r="190">
      <c r="A190" t="inlineStr">
        <is>
          <t>5916-0000</t>
        </is>
      </c>
      <c r="B190" s="7" t="inlineStr">
        <is>
          <t>Training/Education/Conferences</t>
        </is>
      </c>
      <c r="C190" s="3" t="n">
        <v>0</v>
      </c>
      <c r="D190" s="3" t="n">
        <v>0</v>
      </c>
      <c r="E190" s="3" t="n">
        <v>0</v>
      </c>
      <c r="F190" s="3" t="n">
        <v>91.94</v>
      </c>
      <c r="G190" s="3" t="n">
        <v>0</v>
      </c>
      <c r="H190" s="3" t="n">
        <v>0</v>
      </c>
      <c r="I190" s="3" t="n">
        <v>11.49</v>
      </c>
      <c r="J190" s="3" t="n">
        <v>171.47</v>
      </c>
      <c r="K190" s="3" t="n">
        <v>0</v>
      </c>
      <c r="L190" s="3" t="n">
        <v>126.88</v>
      </c>
      <c r="M190" s="3" t="n">
        <v>0</v>
      </c>
      <c r="N190" s="3" t="n">
        <v>0</v>
      </c>
      <c r="O190" s="3">
        <f>SUM(C190:N190)</f>
        <v/>
      </c>
      <c r="P190" t="inlineStr">
        <is>
          <t>Assume Edge2Learn expense [Alexis Garcia, 11/11/24]</t>
        </is>
      </c>
    </row>
    <row r="191">
      <c r="A191" t="inlineStr">
        <is>
          <t>5940-0000</t>
        </is>
      </c>
      <c r="B191" s="7" t="inlineStr">
        <is>
          <t>Compliance - Business</t>
        </is>
      </c>
      <c r="C191" s="3" t="n">
        <v>0</v>
      </c>
      <c r="D191" s="3" t="n">
        <v>0</v>
      </c>
      <c r="E191" s="3" t="n">
        <v>0</v>
      </c>
      <c r="F191" s="3" t="n">
        <v>0</v>
      </c>
      <c r="G191" s="3" t="n">
        <v>0</v>
      </c>
      <c r="H191" s="3" t="n">
        <v>0</v>
      </c>
      <c r="I191" s="3" t="n">
        <v>0</v>
      </c>
      <c r="J191" s="3" t="n">
        <v>0</v>
      </c>
      <c r="K191" s="3" t="n">
        <v>0</v>
      </c>
      <c r="L191" s="3" t="n">
        <v>0</v>
      </c>
      <c r="M191" s="3" t="n">
        <v>0</v>
      </c>
      <c r="N191" s="3" t="n">
        <v>0</v>
      </c>
      <c r="O191" s="3">
        <f>SUM(C191:N191)</f>
        <v/>
      </c>
      <c r="P191" t="inlineStr">
        <is>
          <t>Assume $5000 in May of 2025 for TDHCA Compliance as reflected in CAP T12 7560 GL [Alexis Garcia, 11/11/24]</t>
        </is>
      </c>
    </row>
    <row r="192">
      <c r="A192" t="inlineStr">
        <is>
          <t>5945-0000</t>
        </is>
      </c>
      <c r="B192" s="7" t="inlineStr">
        <is>
          <t>Compliance &amp; Admin Reimb</t>
        </is>
      </c>
      <c r="C192" s="3" t="n">
        <v>0</v>
      </c>
      <c r="D192" s="3" t="n">
        <v>0</v>
      </c>
      <c r="E192" s="3" t="n">
        <v>0</v>
      </c>
      <c r="F192" s="3" t="n">
        <v>0</v>
      </c>
      <c r="G192" s="3" t="n">
        <v>0</v>
      </c>
      <c r="H192" s="3" t="n">
        <v>0</v>
      </c>
      <c r="I192" s="3" t="n">
        <v>0</v>
      </c>
      <c r="J192" s="3" t="n">
        <v>0</v>
      </c>
      <c r="K192" s="3" t="n">
        <v>0</v>
      </c>
      <c r="L192" s="3" t="n">
        <v>0</v>
      </c>
      <c r="M192" s="3" t="n">
        <v>0</v>
      </c>
      <c r="N192" s="3" t="n">
        <v>1014.96</v>
      </c>
      <c r="O192" s="3">
        <f>SUM(C192:N192)</f>
        <v/>
      </c>
      <c r="P192" t="inlineStr">
        <is>
          <t>1% compliance fee/month (from total revenue). Capstone is currently charging 4.0% total management and compliance [Alexis Garcia, 11/11/24]</t>
        </is>
      </c>
    </row>
    <row r="193">
      <c r="A193" t="inlineStr">
        <is>
          <t>5956-0000</t>
        </is>
      </c>
      <c r="B193" s="7" t="inlineStr">
        <is>
          <t>Other Professional Services</t>
        </is>
      </c>
      <c r="C193" s="3" t="n">
        <v>66.09999999999999</v>
      </c>
      <c r="D193" s="3" t="n">
        <v>0</v>
      </c>
      <c r="E193" s="3" t="n">
        <v>132.2</v>
      </c>
      <c r="F193" s="3" t="n">
        <v>66.09999999999999</v>
      </c>
      <c r="G193" s="3" t="n">
        <v>87.09</v>
      </c>
      <c r="H193" s="3" t="n">
        <v>534.64</v>
      </c>
      <c r="I193" s="3" t="n">
        <v>272.41</v>
      </c>
      <c r="J193" s="3" t="n">
        <v>652.7</v>
      </c>
      <c r="K193" s="3" t="n">
        <v>4266.98</v>
      </c>
      <c r="L193" s="3" t="n">
        <v>66.09999999999999</v>
      </c>
      <c r="M193" s="3" t="n">
        <v>1006.34</v>
      </c>
      <c r="N193" s="3" t="n">
        <v>1013.9</v>
      </c>
      <c r="O193" s="3">
        <f>SUM(C193:N193)</f>
        <v/>
      </c>
      <c r="P193" t="inlineStr">
        <is>
          <t>T12 avg $130/month per CAP YTD in 7510 professional services
$1500 in Nov 2025 trended off of CAp T!@ annual inspection GL [Alexis Garcia, 11/11/24]</t>
        </is>
      </c>
    </row>
    <row r="194">
      <c r="B194" s="8" t="inlineStr">
        <is>
          <t>Subtotal</t>
        </is>
      </c>
      <c r="C194" s="9">
        <f>SUM(C183:C193)</f>
        <v/>
      </c>
      <c r="D194" s="9">
        <f>SUM(D183:D193)</f>
        <v/>
      </c>
      <c r="E194" s="9">
        <f>SUM(E183:E193)</f>
        <v/>
      </c>
      <c r="F194" s="9">
        <f>SUM(F183:F193)</f>
        <v/>
      </c>
      <c r="G194" s="9">
        <f>SUM(G183:G193)</f>
        <v/>
      </c>
      <c r="H194" s="9">
        <f>SUM(H183:H193)</f>
        <v/>
      </c>
      <c r="I194" s="9">
        <f>SUM(I183:I193)</f>
        <v/>
      </c>
      <c r="J194" s="9">
        <f>SUM(J183:J193)</f>
        <v/>
      </c>
      <c r="K194" s="9">
        <f>SUM(K183:K193)</f>
        <v/>
      </c>
      <c r="L194" s="9">
        <f>SUM(L183:L193)</f>
        <v/>
      </c>
      <c r="M194" s="9">
        <f>SUM(M183:M193)</f>
        <v/>
      </c>
      <c r="N194" s="9">
        <f>SUM(N183:N193)</f>
        <v/>
      </c>
      <c r="O194" s="9">
        <f>SUM(C194:N194)</f>
        <v/>
      </c>
    </row>
    <row r="196">
      <c r="B196" s="5" t="inlineStr">
        <is>
          <t>Total G&amp;A &amp; IT</t>
        </is>
      </c>
      <c r="C196" s="10">
        <f>C170+C176+C180+C194</f>
        <v/>
      </c>
      <c r="D196" s="10">
        <f>D170+D176+D180+D194</f>
        <v/>
      </c>
      <c r="E196" s="10">
        <f>E170+E176+E180+E194</f>
        <v/>
      </c>
      <c r="F196" s="10">
        <f>F170+F176+F180+F194</f>
        <v/>
      </c>
      <c r="G196" s="10">
        <f>G170+G176+G180+G194</f>
        <v/>
      </c>
      <c r="H196" s="10">
        <f>H170+H176+H180+H194</f>
        <v/>
      </c>
      <c r="I196" s="10">
        <f>I170+I176+I180+I194</f>
        <v/>
      </c>
      <c r="J196" s="10">
        <f>J170+J176+J180+J194</f>
        <v/>
      </c>
      <c r="K196" s="10">
        <f>K170+K176+K180+K194</f>
        <v/>
      </c>
      <c r="L196" s="10">
        <f>L170+L176+L180+L194</f>
        <v/>
      </c>
      <c r="M196" s="10">
        <f>M170+M176+M180+M194</f>
        <v/>
      </c>
      <c r="N196" s="10">
        <f>N170+N176+N180+N194</f>
        <v/>
      </c>
      <c r="O196" s="10">
        <f>SUM(C196:N196)</f>
        <v/>
      </c>
    </row>
    <row r="198">
      <c r="B198" s="5" t="inlineStr">
        <is>
          <t>UTILITIES</t>
        </is>
      </c>
    </row>
    <row r="199">
      <c r="B199" s="6" t="inlineStr">
        <is>
          <t>ELECTRICAL OPEX</t>
        </is>
      </c>
    </row>
    <row r="200">
      <c r="A200" t="inlineStr">
        <is>
          <t>5105-1000</t>
        </is>
      </c>
      <c r="B200" s="7" t="inlineStr">
        <is>
          <t>Electrical Supplies</t>
        </is>
      </c>
      <c r="C200" s="3" t="n">
        <v>0</v>
      </c>
      <c r="D200" s="3" t="n">
        <v>0</v>
      </c>
      <c r="E200" s="3" t="n">
        <v>0</v>
      </c>
      <c r="F200" s="3" t="n">
        <v>0</v>
      </c>
      <c r="G200" s="3" t="n">
        <v>0</v>
      </c>
      <c r="H200" s="3" t="n">
        <v>0</v>
      </c>
      <c r="I200" s="3" t="n">
        <v>0</v>
      </c>
      <c r="J200" s="3" t="n">
        <v>0</v>
      </c>
      <c r="K200" s="3" t="n">
        <v>0</v>
      </c>
      <c r="L200" s="3" t="n">
        <v>0</v>
      </c>
      <c r="M200" s="3" t="n">
        <v>0</v>
      </c>
      <c r="N200" s="3" t="n">
        <v>0</v>
      </c>
      <c r="O200" s="3">
        <f>SUM(C200:N200)</f>
        <v/>
      </c>
      <c r="P200" t="inlineStr">
        <is>
          <t>CAP T12 reflects $140/month on avg for int and ext supplies and labor. [Alexis Garcia, 11/11/24]</t>
        </is>
      </c>
    </row>
    <row r="201">
      <c r="A201" t="inlineStr">
        <is>
          <t>5105-4000</t>
        </is>
      </c>
      <c r="B201" s="7" t="inlineStr">
        <is>
          <t>Electrical Services</t>
        </is>
      </c>
      <c r="C201" s="3" t="n">
        <v>0</v>
      </c>
      <c r="D201" s="3" t="n">
        <v>0</v>
      </c>
      <c r="E201" s="3" t="n">
        <v>0</v>
      </c>
      <c r="F201" s="3" t="n">
        <v>0</v>
      </c>
      <c r="G201" s="3" t="n">
        <v>0</v>
      </c>
      <c r="H201" s="3" t="n">
        <v>0</v>
      </c>
      <c r="I201" s="3" t="n">
        <v>0</v>
      </c>
      <c r="J201" s="3" t="n">
        <v>0</v>
      </c>
      <c r="K201" s="3" t="n">
        <v>0</v>
      </c>
      <c r="L201" s="3" t="n">
        <v>0</v>
      </c>
      <c r="M201" s="3" t="n">
        <v>0</v>
      </c>
      <c r="N201" s="3" t="n">
        <v>0</v>
      </c>
      <c r="O201" s="3">
        <f>SUM(C201:N201)</f>
        <v/>
      </c>
      <c r="P201" t="inlineStr">
        <is>
          <t>CAP T12 reflects $140/month on avg for int and ext supplies and labor. [Alexis Garcia, 11/11/24]</t>
        </is>
      </c>
    </row>
    <row r="202">
      <c r="B202" s="8" t="inlineStr">
        <is>
          <t>Subtotal</t>
        </is>
      </c>
      <c r="C202" s="9">
        <f>SUM(C200:C201)</f>
        <v/>
      </c>
      <c r="D202" s="9">
        <f>SUM(D200:D201)</f>
        <v/>
      </c>
      <c r="E202" s="9">
        <f>SUM(E200:E201)</f>
        <v/>
      </c>
      <c r="F202" s="9">
        <f>SUM(F200:F201)</f>
        <v/>
      </c>
      <c r="G202" s="9">
        <f>SUM(G200:G201)</f>
        <v/>
      </c>
      <c r="H202" s="9">
        <f>SUM(H200:H201)</f>
        <v/>
      </c>
      <c r="I202" s="9">
        <f>SUM(I200:I201)</f>
        <v/>
      </c>
      <c r="J202" s="9">
        <f>SUM(J200:J201)</f>
        <v/>
      </c>
      <c r="K202" s="9">
        <f>SUM(K200:K201)</f>
        <v/>
      </c>
      <c r="L202" s="9">
        <f>SUM(L200:L201)</f>
        <v/>
      </c>
      <c r="M202" s="9">
        <f>SUM(M200:M201)</f>
        <v/>
      </c>
      <c r="N202" s="9">
        <f>SUM(N200:N201)</f>
        <v/>
      </c>
      <c r="O202" s="9">
        <f>SUM(C202:N202)</f>
        <v/>
      </c>
    </row>
    <row r="204">
      <c r="B204" s="6" t="inlineStr">
        <is>
          <t>UTILITIES EXPENSES</t>
        </is>
      </c>
    </row>
    <row r="205">
      <c r="A205" t="inlineStr">
        <is>
          <t>6001-0010</t>
        </is>
      </c>
      <c r="B205" s="7" t="inlineStr">
        <is>
          <t>Expense - Electricity Tenant</t>
        </is>
      </c>
      <c r="C205" s="3" t="n">
        <v>0</v>
      </c>
      <c r="D205" s="3" t="n">
        <v>0</v>
      </c>
      <c r="E205" s="3" t="n">
        <v>0</v>
      </c>
      <c r="F205" s="3" t="n">
        <v>0</v>
      </c>
      <c r="G205" s="3" t="n">
        <v>0</v>
      </c>
      <c r="H205" s="3" t="n">
        <v>0</v>
      </c>
      <c r="I205" s="3" t="n">
        <v>0</v>
      </c>
      <c r="J205" s="3" t="n">
        <v>0</v>
      </c>
      <c r="K205" s="3" t="n">
        <v>0</v>
      </c>
      <c r="L205" s="3" t="n">
        <v>0</v>
      </c>
      <c r="M205" s="3" t="n">
        <v>0</v>
      </c>
      <c r="N205" s="3" t="n">
        <v>0</v>
      </c>
      <c r="O205" s="3">
        <f>SUM(C205:N205)</f>
        <v/>
      </c>
      <c r="P205" t="inlineStr">
        <is>
          <t>Assume $0 as all residents are required to have their own accounts [Alexis Garcia, 11/11/24]</t>
        </is>
      </c>
    </row>
    <row r="206">
      <c r="A206" t="inlineStr">
        <is>
          <t>6001-0040</t>
        </is>
      </c>
      <c r="B206" s="7" t="inlineStr">
        <is>
          <t>Expense - Electricity Common</t>
        </is>
      </c>
      <c r="C206" s="3" t="n">
        <v>1564.65</v>
      </c>
      <c r="D206" s="3" t="n">
        <v>1377.5</v>
      </c>
      <c r="E206" s="3" t="n">
        <v>1255.05</v>
      </c>
      <c r="F206" s="3" t="n">
        <v>1203.87</v>
      </c>
      <c r="G206" s="3" t="n">
        <v>1273.03</v>
      </c>
      <c r="H206" s="3" t="n">
        <v>1525.92</v>
      </c>
      <c r="I206" s="3" t="n">
        <v>1356.96</v>
      </c>
      <c r="J206" s="3" t="n">
        <v>1445.55</v>
      </c>
      <c r="K206" s="3" t="n">
        <v>1512.24</v>
      </c>
      <c r="L206" s="3" t="n">
        <v>1343.57</v>
      </c>
      <c r="M206" s="3" t="n">
        <v>0</v>
      </c>
      <c r="N206" s="3" t="n">
        <v>1211.72</v>
      </c>
      <c r="O206" s="3">
        <f>SUM(C206:N206)</f>
        <v/>
      </c>
      <c r="P206" t="inlineStr">
        <is>
          <t>T12 avg $1500/month assume YOY utility increase for 2025 [Alexis Garcia, 11/11/24]</t>
        </is>
      </c>
    </row>
    <row r="207">
      <c r="A207" t="inlineStr">
        <is>
          <t>6001-0060</t>
        </is>
      </c>
      <c r="B207" s="7" t="inlineStr">
        <is>
          <t>Expense - Electricity Vacant</t>
        </is>
      </c>
      <c r="C207" s="3" t="n">
        <v>407.55</v>
      </c>
      <c r="D207" s="3" t="n">
        <v>318.81</v>
      </c>
      <c r="E207" s="3" t="n">
        <v>415.02</v>
      </c>
      <c r="F207" s="3" t="n">
        <v>211.78</v>
      </c>
      <c r="G207" s="3" t="n">
        <v>165.41</v>
      </c>
      <c r="H207" s="3" t="n">
        <v>285.86</v>
      </c>
      <c r="I207" s="3" t="n">
        <v>426.27</v>
      </c>
      <c r="J207" s="3" t="n">
        <v>285.48</v>
      </c>
      <c r="K207" s="3" t="n">
        <v>455.82</v>
      </c>
      <c r="L207" s="3" t="n">
        <v>577.39</v>
      </c>
      <c r="M207" s="3" t="n">
        <v>656.98</v>
      </c>
      <c r="N207" s="3" t="n">
        <v>368.69</v>
      </c>
      <c r="O207" s="3">
        <f>SUM(C207:N207)</f>
        <v/>
      </c>
      <c r="P207" t="inlineStr">
        <is>
          <t>Cap T12 reflects $420/month.  Assume increase in 2025 [Alexis Garcia, 11/11/24]</t>
        </is>
      </c>
    </row>
    <row r="208">
      <c r="A208" t="inlineStr">
        <is>
          <t>6025-0040</t>
        </is>
      </c>
      <c r="B208" s="7" t="inlineStr">
        <is>
          <t>Expense - Water/Sewer Common</t>
        </is>
      </c>
      <c r="C208" s="3" t="n">
        <v>7951.83</v>
      </c>
      <c r="D208" s="3" t="n">
        <v>5513.94</v>
      </c>
      <c r="E208" s="3" t="n">
        <v>4913.54</v>
      </c>
      <c r="F208" s="3" t="n">
        <v>5481.39</v>
      </c>
      <c r="G208" s="3" t="n">
        <v>5571.29</v>
      </c>
      <c r="H208" s="3" t="n">
        <v>5403.09</v>
      </c>
      <c r="I208" s="3" t="n">
        <v>5553.89</v>
      </c>
      <c r="J208" s="3" t="n">
        <v>6046.77</v>
      </c>
      <c r="K208" s="3" t="n">
        <v>5394.39</v>
      </c>
      <c r="L208" s="3" t="n">
        <v>5614.79</v>
      </c>
      <c r="M208" s="3" t="n">
        <v>0</v>
      </c>
      <c r="N208" s="3" t="n">
        <v>5469.79</v>
      </c>
      <c r="O208" s="3">
        <f>SUM(C208:N208)</f>
        <v/>
      </c>
      <c r="P208" t="inlineStr">
        <is>
          <t>T12 total $67.8k or $5570/month in water, irrigation, and wastewater/month.
2025 Budget assumes $5760/month [Alexis Garcia, 11/11/24]</t>
        </is>
      </c>
    </row>
    <row r="209">
      <c r="A209" t="inlineStr">
        <is>
          <t>6030-0000</t>
        </is>
      </c>
      <c r="B209" s="7" t="inlineStr">
        <is>
          <t>Expense - Trash Removal</t>
        </is>
      </c>
      <c r="C209" s="3" t="n">
        <v>1885.88</v>
      </c>
      <c r="D209" s="3" t="n">
        <v>1902.44</v>
      </c>
      <c r="E209" s="3" t="n">
        <v>0</v>
      </c>
      <c r="F209" s="3" t="n">
        <v>3787.1</v>
      </c>
      <c r="G209" s="3" t="n">
        <v>2394.96</v>
      </c>
      <c r="H209" s="3" t="n">
        <v>2394.51</v>
      </c>
      <c r="I209" s="3" t="n">
        <v>2394.51</v>
      </c>
      <c r="J209" s="3" t="n">
        <v>2383.99</v>
      </c>
      <c r="K209" s="3" t="n">
        <v>2923.35</v>
      </c>
      <c r="L209" s="3" t="n">
        <v>2647.88</v>
      </c>
      <c r="M209" s="3" t="n">
        <v>0</v>
      </c>
      <c r="N209" s="3" t="n">
        <v>1613.13</v>
      </c>
      <c r="O209" s="3">
        <f>SUM(C209:N209)</f>
        <v/>
      </c>
      <c r="P209" t="inlineStr">
        <is>
          <t>Assume $23/door
T12 at $19 [Alexis Garcia, 11/11/24]</t>
        </is>
      </c>
    </row>
    <row r="210">
      <c r="A210" t="inlineStr">
        <is>
          <t>6040-0000</t>
        </is>
      </c>
      <c r="B210" s="7" t="inlineStr">
        <is>
          <t>Expense - Bulk Cable</t>
        </is>
      </c>
      <c r="C210" s="3" t="n">
        <v>0</v>
      </c>
      <c r="D210" s="3" t="n">
        <v>0</v>
      </c>
      <c r="E210" s="3" t="n">
        <v>0</v>
      </c>
      <c r="F210" s="3" t="n">
        <v>0</v>
      </c>
      <c r="G210" s="3" t="n">
        <v>0</v>
      </c>
      <c r="H210" s="3" t="n">
        <v>0</v>
      </c>
      <c r="I210" s="3" t="n">
        <v>0</v>
      </c>
      <c r="J210" s="3" t="n">
        <v>0</v>
      </c>
      <c r="K210" s="3" t="n">
        <v>0</v>
      </c>
      <c r="L210" s="3" t="n">
        <v>0</v>
      </c>
      <c r="M210" s="3" t="n">
        <v>0</v>
      </c>
      <c r="N210" s="3" t="n">
        <v>0</v>
      </c>
      <c r="O210" s="3">
        <f>SUM(C210:N210)</f>
        <v/>
      </c>
      <c r="P210" t="inlineStr">
        <is>
          <t>Assumption trended off of CAP T12 7340 Cable TV. Actuals reflect $78/month avg.  Assume increase to $84 in 2025 [Alexis Garcia, 11/11/24]</t>
        </is>
      </c>
    </row>
    <row r="211">
      <c r="A211" t="inlineStr">
        <is>
          <t>6090-0000</t>
        </is>
      </c>
      <c r="B211" s="7" t="inlineStr">
        <is>
          <t>Expense - Utility Processing Fees</t>
        </is>
      </c>
      <c r="C211" s="3" t="n">
        <v>229.77</v>
      </c>
      <c r="D211" s="3" t="n">
        <v>229.77</v>
      </c>
      <c r="E211" s="3" t="n">
        <v>229.77</v>
      </c>
      <c r="F211" s="3" t="n">
        <v>229.77</v>
      </c>
      <c r="G211" s="3" t="n">
        <v>229.77</v>
      </c>
      <c r="H211" s="3" t="n">
        <v>229.77</v>
      </c>
      <c r="I211" s="3" t="n">
        <v>227.92</v>
      </c>
      <c r="J211" s="3" t="n">
        <v>278.06</v>
      </c>
      <c r="K211" s="3" t="n">
        <v>278.34</v>
      </c>
      <c r="L211" s="3" t="n">
        <v>278.2</v>
      </c>
      <c r="M211" s="3" t="n">
        <v>0</v>
      </c>
      <c r="N211" s="3" t="n">
        <v>649.89</v>
      </c>
      <c r="O211" s="3">
        <f>SUM(C211:N211)</f>
        <v/>
      </c>
      <c r="P211" t="inlineStr">
        <is>
          <t>1. Assume $5.30 per occ and $10/vacant [Alexis Garcia, 11/11/24]
2. Assume $5.3/occ unit and $10/vacant [Alexis Garcia, 11/11/24]</t>
        </is>
      </c>
    </row>
    <row r="212">
      <c r="B212" s="8" t="inlineStr">
        <is>
          <t>Subtotal</t>
        </is>
      </c>
      <c r="C212" s="9">
        <f>SUM(C205:C211)</f>
        <v/>
      </c>
      <c r="D212" s="9">
        <f>SUM(D205:D211)</f>
        <v/>
      </c>
      <c r="E212" s="9">
        <f>SUM(E205:E211)</f>
        <v/>
      </c>
      <c r="F212" s="9">
        <f>SUM(F205:F211)</f>
        <v/>
      </c>
      <c r="G212" s="9">
        <f>SUM(G205:G211)</f>
        <v/>
      </c>
      <c r="H212" s="9">
        <f>SUM(H205:H211)</f>
        <v/>
      </c>
      <c r="I212" s="9">
        <f>SUM(I205:I211)</f>
        <v/>
      </c>
      <c r="J212" s="9">
        <f>SUM(J205:J211)</f>
        <v/>
      </c>
      <c r="K212" s="9">
        <f>SUM(K205:K211)</f>
        <v/>
      </c>
      <c r="L212" s="9">
        <f>SUM(L205:L211)</f>
        <v/>
      </c>
      <c r="M212" s="9">
        <f>SUM(M205:M211)</f>
        <v/>
      </c>
      <c r="N212" s="9">
        <f>SUM(N205:N211)</f>
        <v/>
      </c>
      <c r="O212" s="9">
        <f>SUM(C212:N212)</f>
        <v/>
      </c>
    </row>
    <row r="214">
      <c r="B214" s="5" t="inlineStr">
        <is>
          <t>Total Utilities</t>
        </is>
      </c>
      <c r="C214" s="10">
        <f>C202+C212</f>
        <v/>
      </c>
      <c r="D214" s="10">
        <f>D202+D212</f>
        <v/>
      </c>
      <c r="E214" s="10">
        <f>E202+E212</f>
        <v/>
      </c>
      <c r="F214" s="10">
        <f>F202+F212</f>
        <v/>
      </c>
      <c r="G214" s="10">
        <f>G202+G212</f>
        <v/>
      </c>
      <c r="H214" s="10">
        <f>H202+H212</f>
        <v/>
      </c>
      <c r="I214" s="10">
        <f>I202+I212</f>
        <v/>
      </c>
      <c r="J214" s="10">
        <f>J202+J212</f>
        <v/>
      </c>
      <c r="K214" s="10">
        <f>K202+K212</f>
        <v/>
      </c>
      <c r="L214" s="10">
        <f>L202+L212</f>
        <v/>
      </c>
      <c r="M214" s="10">
        <f>M202+M212</f>
        <v/>
      </c>
      <c r="N214" s="10">
        <f>N202+N212</f>
        <v/>
      </c>
      <c r="O214" s="10">
        <f>SUM(C214:N214)</f>
        <v/>
      </c>
    </row>
    <row r="216">
      <c r="B216" s="5" t="inlineStr">
        <is>
          <t>INSURANCE &amp; TAXES</t>
        </is>
      </c>
    </row>
    <row r="217">
      <c r="B217" s="6" t="inlineStr">
        <is>
          <t>PROPERTY TAXES</t>
        </is>
      </c>
    </row>
    <row r="218">
      <c r="A218" t="inlineStr">
        <is>
          <t>6305-0000</t>
        </is>
      </c>
      <c r="B218" s="7" t="inlineStr">
        <is>
          <t>Franchise Taxes</t>
        </is>
      </c>
      <c r="C218" s="3" t="n">
        <v>116.6</v>
      </c>
      <c r="D218" s="3" t="n">
        <v>116.6</v>
      </c>
      <c r="E218" s="3" t="n">
        <v>116.6</v>
      </c>
      <c r="F218" s="3" t="n">
        <v>116.6</v>
      </c>
      <c r="G218" s="3" t="n">
        <v>116.6</v>
      </c>
      <c r="H218" s="3" t="n">
        <v>116.6</v>
      </c>
      <c r="I218" s="3" t="n">
        <v>116.6</v>
      </c>
      <c r="J218" s="3" t="n">
        <v>116.6</v>
      </c>
      <c r="K218" s="3" t="n">
        <v>116.6</v>
      </c>
      <c r="L218" s="3" t="n">
        <v>116.6</v>
      </c>
      <c r="M218" s="3" t="n">
        <v>116.6</v>
      </c>
      <c r="N218" s="3" t="n">
        <v>116.6</v>
      </c>
      <c r="O218" s="3">
        <f>SUM(C218:N218)</f>
        <v/>
      </c>
      <c r="P218" t="inlineStr">
        <is>
          <t>Per Owner Strat Doc [Alexis Garcia, 11/11/24]</t>
        </is>
      </c>
    </row>
    <row r="219">
      <c r="A219" t="inlineStr">
        <is>
          <t>6310-0000</t>
        </is>
      </c>
      <c r="B219" s="7" t="inlineStr">
        <is>
          <t>Real Estate Tax</t>
        </is>
      </c>
      <c r="C219" s="3" t="n">
        <v>13687.79</v>
      </c>
      <c r="D219" s="3" t="n">
        <v>13687.79</v>
      </c>
      <c r="E219" s="3" t="n">
        <v>13687.79</v>
      </c>
      <c r="F219" s="3" t="n">
        <v>13687.79</v>
      </c>
      <c r="G219" s="3" t="n">
        <v>13687.79</v>
      </c>
      <c r="H219" s="3" t="n">
        <v>13687.79</v>
      </c>
      <c r="I219" s="3" t="n">
        <v>13687.79</v>
      </c>
      <c r="J219" s="3" t="n">
        <v>13687.79</v>
      </c>
      <c r="K219" s="3" t="n">
        <v>13687.79</v>
      </c>
      <c r="L219" s="3" t="n">
        <v>13687.79</v>
      </c>
      <c r="M219" s="3" t="n">
        <v>13687.79</v>
      </c>
      <c r="N219" s="3" t="n">
        <v>13687.79</v>
      </c>
      <c r="O219" s="3">
        <f>SUM(C219:N219)</f>
        <v/>
      </c>
      <c r="P219" t="inlineStr">
        <is>
          <t>Per Owner Strat Doc [Alexis Garcia, 11/11/24]</t>
        </is>
      </c>
    </row>
    <row r="220">
      <c r="B220" s="8" t="inlineStr">
        <is>
          <t>Subtotal</t>
        </is>
      </c>
      <c r="C220" s="9">
        <f>SUM(C218:C219)</f>
        <v/>
      </c>
      <c r="D220" s="9">
        <f>SUM(D218:D219)</f>
        <v/>
      </c>
      <c r="E220" s="9">
        <f>SUM(E218:E219)</f>
        <v/>
      </c>
      <c r="F220" s="9">
        <f>SUM(F218:F219)</f>
        <v/>
      </c>
      <c r="G220" s="9">
        <f>SUM(G218:G219)</f>
        <v/>
      </c>
      <c r="H220" s="9">
        <f>SUM(H218:H219)</f>
        <v/>
      </c>
      <c r="I220" s="9">
        <f>SUM(I218:I219)</f>
        <v/>
      </c>
      <c r="J220" s="9">
        <f>SUM(J218:J219)</f>
        <v/>
      </c>
      <c r="K220" s="9">
        <f>SUM(K218:K219)</f>
        <v/>
      </c>
      <c r="L220" s="9">
        <f>SUM(L218:L219)</f>
        <v/>
      </c>
      <c r="M220" s="9">
        <f>SUM(M218:M219)</f>
        <v/>
      </c>
      <c r="N220" s="9">
        <f>SUM(N218:N219)</f>
        <v/>
      </c>
      <c r="O220" s="9">
        <f>SUM(C220:N220)</f>
        <v/>
      </c>
    </row>
    <row r="222">
      <c r="B222" s="6" t="inlineStr">
        <is>
          <t>PROPERTY INSURANCE</t>
        </is>
      </c>
    </row>
    <row r="223">
      <c r="A223" t="inlineStr">
        <is>
          <t>6355-0000</t>
        </is>
      </c>
      <c r="B223" s="7" t="inlineStr">
        <is>
          <t>Insurance - Property</t>
        </is>
      </c>
      <c r="C223" s="3" t="n">
        <v>12110.88</v>
      </c>
      <c r="D223" s="3" t="n">
        <v>12110.88</v>
      </c>
      <c r="E223" s="3" t="n">
        <v>12110.88</v>
      </c>
      <c r="F223" s="3" t="n">
        <v>12110.88</v>
      </c>
      <c r="G223" s="3" t="n">
        <v>10222.13</v>
      </c>
      <c r="H223" s="3" t="n">
        <v>10222.13</v>
      </c>
      <c r="I223" s="3" t="n">
        <v>10222.13</v>
      </c>
      <c r="J223" s="3" t="n">
        <v>10222.13</v>
      </c>
      <c r="K223" s="3" t="n">
        <v>10222.13</v>
      </c>
      <c r="L223" s="3" t="n">
        <v>10222.13</v>
      </c>
      <c r="M223" s="3" t="n">
        <v>11194.23</v>
      </c>
      <c r="N223" s="3" t="n">
        <v>10786.03</v>
      </c>
      <c r="O223" s="3">
        <f>SUM(C223:N223)</f>
        <v/>
      </c>
      <c r="P223" t="inlineStr">
        <is>
          <t>Per Owner Strat Doc [Alexis Garcia, 11/11/24]</t>
        </is>
      </c>
    </row>
    <row r="224">
      <c r="A224" t="inlineStr">
        <is>
          <t>6370-0000</t>
        </is>
      </c>
      <c r="B224" s="7" t="inlineStr">
        <is>
          <t>Insurance - Other</t>
        </is>
      </c>
      <c r="C224" s="3" t="n">
        <v>0</v>
      </c>
      <c r="D224" s="3" t="n">
        <v>0</v>
      </c>
      <c r="E224" s="3" t="n">
        <v>0</v>
      </c>
      <c r="F224" s="3" t="n">
        <v>0</v>
      </c>
      <c r="G224" s="3" t="n">
        <v>0</v>
      </c>
      <c r="H224" s="3" t="n">
        <v>0</v>
      </c>
      <c r="I224" s="3" t="n">
        <v>0</v>
      </c>
      <c r="J224" s="3" t="n">
        <v>0</v>
      </c>
      <c r="K224" s="3" t="n">
        <v>0</v>
      </c>
      <c r="L224" s="3" t="n">
        <v>0</v>
      </c>
      <c r="M224" s="3" t="n">
        <v>0</v>
      </c>
      <c r="N224" s="3" t="n">
        <v>0</v>
      </c>
      <c r="O224" s="3">
        <f>SUM(C224:N224)</f>
        <v/>
      </c>
      <c r="P224" t="inlineStr">
        <is>
          <t>Per Owner Strat Doc [Alexis Garcia, 11/11/24]</t>
        </is>
      </c>
    </row>
    <row r="225">
      <c r="B225" s="8" t="inlineStr">
        <is>
          <t>Subtotal</t>
        </is>
      </c>
      <c r="C225" s="9">
        <f>SUM(C223:C224)</f>
        <v/>
      </c>
      <c r="D225" s="9">
        <f>SUM(D223:D224)</f>
        <v/>
      </c>
      <c r="E225" s="9">
        <f>SUM(E223:E224)</f>
        <v/>
      </c>
      <c r="F225" s="9">
        <f>SUM(F223:F224)</f>
        <v/>
      </c>
      <c r="G225" s="9">
        <f>SUM(G223:G224)</f>
        <v/>
      </c>
      <c r="H225" s="9">
        <f>SUM(H223:H224)</f>
        <v/>
      </c>
      <c r="I225" s="9">
        <f>SUM(I223:I224)</f>
        <v/>
      </c>
      <c r="J225" s="9">
        <f>SUM(J223:J224)</f>
        <v/>
      </c>
      <c r="K225" s="9">
        <f>SUM(K223:K224)</f>
        <v/>
      </c>
      <c r="L225" s="9">
        <f>SUM(L223:L224)</f>
        <v/>
      </c>
      <c r="M225" s="9">
        <f>SUM(M223:M224)</f>
        <v/>
      </c>
      <c r="N225" s="9">
        <f>SUM(N223:N224)</f>
        <v/>
      </c>
      <c r="O225" s="9">
        <f>SUM(C225:N225)</f>
        <v/>
      </c>
    </row>
    <row r="227">
      <c r="B227" s="5" t="inlineStr">
        <is>
          <t>Total Insurance &amp; Taxes</t>
        </is>
      </c>
      <c r="C227" s="10">
        <f>C220+C225</f>
        <v/>
      </c>
      <c r="D227" s="10">
        <f>D220+D225</f>
        <v/>
      </c>
      <c r="E227" s="10">
        <f>E220+E225</f>
        <v/>
      </c>
      <c r="F227" s="10">
        <f>F220+F225</f>
        <v/>
      </c>
      <c r="G227" s="10">
        <f>G220+G225</f>
        <v/>
      </c>
      <c r="H227" s="10">
        <f>H220+H225</f>
        <v/>
      </c>
      <c r="I227" s="10">
        <f>I220+I225</f>
        <v/>
      </c>
      <c r="J227" s="10">
        <f>J220+J225</f>
        <v/>
      </c>
      <c r="K227" s="10">
        <f>K220+K225</f>
        <v/>
      </c>
      <c r="L227" s="10">
        <f>L220+L225</f>
        <v/>
      </c>
      <c r="M227" s="10">
        <f>M220+M225</f>
        <v/>
      </c>
      <c r="N227" s="10">
        <f>N220+N225</f>
        <v/>
      </c>
      <c r="O227" s="10">
        <f>SUM(C227:N227)</f>
        <v/>
      </c>
    </row>
    <row r="229">
      <c r="B229" s="5" t="inlineStr">
        <is>
          <t>MANAGEMENT FEE</t>
        </is>
      </c>
    </row>
    <row r="230">
      <c r="B230" s="6" t="inlineStr">
        <is>
          <t>MANAGEMENT FEE</t>
        </is>
      </c>
    </row>
    <row r="231">
      <c r="A231" t="inlineStr">
        <is>
          <t>6201-0000</t>
        </is>
      </c>
      <c r="B231" s="7" t="inlineStr">
        <is>
          <t>Property Management Fee</t>
        </is>
      </c>
      <c r="C231" s="3" t="n">
        <v>8000</v>
      </c>
      <c r="D231" s="3" t="n">
        <v>8000</v>
      </c>
      <c r="E231" s="3" t="n">
        <v>8000</v>
      </c>
      <c r="F231" s="3" t="n">
        <v>8000</v>
      </c>
      <c r="G231" s="3" t="n">
        <v>8000</v>
      </c>
      <c r="H231" s="3" t="n">
        <v>8000</v>
      </c>
      <c r="I231" s="3" t="n">
        <v>8000</v>
      </c>
      <c r="J231" s="3" t="n">
        <v>8000</v>
      </c>
      <c r="K231" s="3" t="n">
        <v>8000</v>
      </c>
      <c r="L231" s="3" t="n">
        <v>8000</v>
      </c>
      <c r="M231" s="3" t="n">
        <v>8000</v>
      </c>
      <c r="N231" s="3" t="n">
        <v>8000</v>
      </c>
      <c r="O231" s="3">
        <f>SUM(C231:N231)</f>
        <v/>
      </c>
      <c r="P231" t="inlineStr">
        <is>
          <t>3% of revenue or $8,000/mo min</t>
        </is>
      </c>
    </row>
    <row r="232">
      <c r="B232" s="8" t="inlineStr">
        <is>
          <t>Subtotal</t>
        </is>
      </c>
      <c r="C232" s="9">
        <f>SUM(C231:C231)</f>
        <v/>
      </c>
      <c r="D232" s="9">
        <f>SUM(D231:D231)</f>
        <v/>
      </c>
      <c r="E232" s="9">
        <f>SUM(E231:E231)</f>
        <v/>
      </c>
      <c r="F232" s="9">
        <f>SUM(F231:F231)</f>
        <v/>
      </c>
      <c r="G232" s="9">
        <f>SUM(G231:G231)</f>
        <v/>
      </c>
      <c r="H232" s="9">
        <f>SUM(H231:H231)</f>
        <v/>
      </c>
      <c r="I232" s="9">
        <f>SUM(I231:I231)</f>
        <v/>
      </c>
      <c r="J232" s="9">
        <f>SUM(J231:J231)</f>
        <v/>
      </c>
      <c r="K232" s="9">
        <f>SUM(K231:K231)</f>
        <v/>
      </c>
      <c r="L232" s="9">
        <f>SUM(L231:L231)</f>
        <v/>
      </c>
      <c r="M232" s="9">
        <f>SUM(M231:M231)</f>
        <v/>
      </c>
      <c r="N232" s="9">
        <f>SUM(N231:N231)</f>
        <v/>
      </c>
      <c r="O232" s="9">
        <f>SUM(C232:N232)</f>
        <v/>
      </c>
    </row>
    <row r="234">
      <c r="B234" s="5" t="inlineStr">
        <is>
          <t>Total Management Fee</t>
        </is>
      </c>
      <c r="C234" s="10">
        <f>C232</f>
        <v/>
      </c>
      <c r="D234" s="10">
        <f>D232</f>
        <v/>
      </c>
      <c r="E234" s="10">
        <f>E232</f>
        <v/>
      </c>
      <c r="F234" s="10">
        <f>F232</f>
        <v/>
      </c>
      <c r="G234" s="10">
        <f>G232</f>
        <v/>
      </c>
      <c r="H234" s="10">
        <f>H232</f>
        <v/>
      </c>
      <c r="I234" s="10">
        <f>I232</f>
        <v/>
      </c>
      <c r="J234" s="10">
        <f>J232</f>
        <v/>
      </c>
      <c r="K234" s="10">
        <f>K232</f>
        <v/>
      </c>
      <c r="L234" s="10">
        <f>L232</f>
        <v/>
      </c>
      <c r="M234" s="10">
        <f>M232</f>
        <v/>
      </c>
      <c r="N234" s="10">
        <f>N232</f>
        <v/>
      </c>
      <c r="O234" s="10">
        <f>SUM(C234:N234)</f>
        <v/>
      </c>
    </row>
    <row r="236">
      <c r="B236" s="5" t="inlineStr">
        <is>
          <t>BELOW NOI</t>
        </is>
      </c>
    </row>
    <row r="237">
      <c r="B237" s="6" t="inlineStr">
        <is>
          <t>PLUMBING OPEX</t>
        </is>
      </c>
    </row>
    <row r="238">
      <c r="A238" t="inlineStr">
        <is>
          <t>5110-1000</t>
        </is>
      </c>
      <c r="B238" s="7" t="inlineStr">
        <is>
          <t>Plumbing Supplies</t>
        </is>
      </c>
      <c r="C238" s="3" t="n">
        <v>0</v>
      </c>
      <c r="D238" s="3" t="n">
        <v>0</v>
      </c>
      <c r="E238" s="3" t="n">
        <v>0</v>
      </c>
      <c r="F238" s="3" t="n">
        <v>0</v>
      </c>
      <c r="G238" s="3" t="n">
        <v>0</v>
      </c>
      <c r="H238" s="3" t="n">
        <v>0</v>
      </c>
      <c r="I238" s="3" t="n">
        <v>0</v>
      </c>
      <c r="J238" s="3" t="n">
        <v>0</v>
      </c>
      <c r="K238" s="3" t="n">
        <v>0</v>
      </c>
      <c r="L238" s="3" t="n">
        <v>0</v>
      </c>
      <c r="M238" s="3" t="n">
        <v>0</v>
      </c>
      <c r="N238" s="3" t="n">
        <v>0</v>
      </c>
      <c r="O238" s="3">
        <f>SUM(C238:N238)</f>
        <v/>
      </c>
      <c r="P238" t="inlineStr">
        <is>
          <t>CAP T12 shows $276/month avg.  Assume $300 between supplies and labor in 2025 [Alexis Garcia, 11/11/24]</t>
        </is>
      </c>
    </row>
    <row r="239">
      <c r="A239" t="inlineStr">
        <is>
          <t>5110-4000</t>
        </is>
      </c>
      <c r="B239" s="7" t="inlineStr">
        <is>
          <t>Plumbing Services</t>
        </is>
      </c>
      <c r="C239" s="3" t="n">
        <v>0</v>
      </c>
      <c r="D239" s="3" t="n">
        <v>0</v>
      </c>
      <c r="E239" s="3" t="n">
        <v>0</v>
      </c>
      <c r="F239" s="3" t="n">
        <v>0</v>
      </c>
      <c r="G239" s="3" t="n">
        <v>0</v>
      </c>
      <c r="H239" s="3" t="n">
        <v>0</v>
      </c>
      <c r="I239" s="3" t="n">
        <v>0</v>
      </c>
      <c r="J239" s="3" t="n">
        <v>0</v>
      </c>
      <c r="K239" s="3" t="n">
        <v>0</v>
      </c>
      <c r="L239" s="3" t="n">
        <v>0</v>
      </c>
      <c r="M239" s="3" t="n">
        <v>0</v>
      </c>
      <c r="N239" s="3" t="n">
        <v>0</v>
      </c>
      <c r="O239" s="3">
        <f>SUM(C239:N239)</f>
        <v/>
      </c>
      <c r="P239" t="inlineStr">
        <is>
          <t>CAP T12 shows $276/month avg.  Assume $300 between supplies and labor in 2025 [Alexis Garcia, 11/11/24]</t>
        </is>
      </c>
    </row>
    <row r="240">
      <c r="B240" s="8" t="inlineStr">
        <is>
          <t>Subtotal</t>
        </is>
      </c>
      <c r="C240" s="9">
        <f>SUM(C238:C239)</f>
        <v/>
      </c>
      <c r="D240" s="9">
        <f>SUM(D238:D239)</f>
        <v/>
      </c>
      <c r="E240" s="9">
        <f>SUM(E238:E239)</f>
        <v/>
      </c>
      <c r="F240" s="9">
        <f>SUM(F238:F239)</f>
        <v/>
      </c>
      <c r="G240" s="9">
        <f>SUM(G238:G239)</f>
        <v/>
      </c>
      <c r="H240" s="9">
        <f>SUM(H238:H239)</f>
        <v/>
      </c>
      <c r="I240" s="9">
        <f>SUM(I238:I239)</f>
        <v/>
      </c>
      <c r="J240" s="9">
        <f>SUM(J238:J239)</f>
        <v/>
      </c>
      <c r="K240" s="9">
        <f>SUM(K238:K239)</f>
        <v/>
      </c>
      <c r="L240" s="9">
        <f>SUM(L238:L239)</f>
        <v/>
      </c>
      <c r="M240" s="9">
        <f>SUM(M238:M239)</f>
        <v/>
      </c>
      <c r="N240" s="9">
        <f>SUM(N238:N239)</f>
        <v/>
      </c>
      <c r="O240" s="9">
        <f>SUM(C240:N240)</f>
        <v/>
      </c>
    </row>
    <row r="242">
      <c r="B242" s="6" t="inlineStr">
        <is>
          <t>HVAC OPEX</t>
        </is>
      </c>
    </row>
    <row r="243">
      <c r="A243" t="inlineStr">
        <is>
          <t>5115-1000</t>
        </is>
      </c>
      <c r="B243" s="7" t="inlineStr">
        <is>
          <t>HVAC Supplies</t>
        </is>
      </c>
      <c r="C243" s="3" t="n">
        <v>0</v>
      </c>
      <c r="D243" s="3" t="n">
        <v>0</v>
      </c>
      <c r="E243" s="3" t="n">
        <v>0</v>
      </c>
      <c r="F243" s="3" t="n">
        <v>0</v>
      </c>
      <c r="G243" s="3" t="n">
        <v>0</v>
      </c>
      <c r="H243" s="3" t="n">
        <v>0</v>
      </c>
      <c r="I243" s="3" t="n">
        <v>0</v>
      </c>
      <c r="J243" s="3" t="n">
        <v>0</v>
      </c>
      <c r="K243" s="3" t="n">
        <v>0</v>
      </c>
      <c r="L243" s="3" t="n">
        <v>0</v>
      </c>
      <c r="M243" s="3" t="n">
        <v>0</v>
      </c>
      <c r="N243" s="3" t="n">
        <v>0</v>
      </c>
      <c r="O243" s="3">
        <f>SUM(C243:N243)</f>
        <v/>
      </c>
      <c r="P243" t="inlineStr">
        <is>
          <t>CAP T12 reflects $215month in total HVAC supplies, labor and filters. Assume $275 month in supplies and labor [Alexis Garcia, 11/11/24]</t>
        </is>
      </c>
    </row>
    <row r="244">
      <c r="A244" t="inlineStr">
        <is>
          <t>5115-4000</t>
        </is>
      </c>
      <c r="B244" s="7" t="inlineStr">
        <is>
          <t>HVAC Servicing</t>
        </is>
      </c>
      <c r="C244" s="3" t="n">
        <v>0</v>
      </c>
      <c r="D244" s="3" t="n">
        <v>0</v>
      </c>
      <c r="E244" s="3" t="n">
        <v>0</v>
      </c>
      <c r="F244" s="3" t="n">
        <v>0</v>
      </c>
      <c r="G244" s="3" t="n">
        <v>0</v>
      </c>
      <c r="H244" s="3" t="n">
        <v>0</v>
      </c>
      <c r="I244" s="3" t="n">
        <v>0</v>
      </c>
      <c r="J244" s="3" t="n">
        <v>0</v>
      </c>
      <c r="K244" s="3" t="n">
        <v>0</v>
      </c>
      <c r="L244" s="3" t="n">
        <v>0</v>
      </c>
      <c r="M244" s="3" t="n">
        <v>0</v>
      </c>
      <c r="N244" s="3" t="n">
        <v>0</v>
      </c>
      <c r="O244" s="3">
        <f>SUM(C244:N244)</f>
        <v/>
      </c>
      <c r="P244" t="inlineStr">
        <is>
          <t>CAP T12 reflects $215month in total HVAC supplies, labor and filters. Assume $275 month in supplies and labor [Alexis Garcia, 11/11/24]</t>
        </is>
      </c>
    </row>
    <row r="245">
      <c r="B245" s="8" t="inlineStr">
        <is>
          <t>Subtotal</t>
        </is>
      </c>
      <c r="C245" s="9">
        <f>SUM(C243:C244)</f>
        <v/>
      </c>
      <c r="D245" s="9">
        <f>SUM(D243:D244)</f>
        <v/>
      </c>
      <c r="E245" s="9">
        <f>SUM(E243:E244)</f>
        <v/>
      </c>
      <c r="F245" s="9">
        <f>SUM(F243:F244)</f>
        <v/>
      </c>
      <c r="G245" s="9">
        <f>SUM(G243:G244)</f>
        <v/>
      </c>
      <c r="H245" s="9">
        <f>SUM(H243:H244)</f>
        <v/>
      </c>
      <c r="I245" s="9">
        <f>SUM(I243:I244)</f>
        <v/>
      </c>
      <c r="J245" s="9">
        <f>SUM(J243:J244)</f>
        <v/>
      </c>
      <c r="K245" s="9">
        <f>SUM(K243:K244)</f>
        <v/>
      </c>
      <c r="L245" s="9">
        <f>SUM(L243:L244)</f>
        <v/>
      </c>
      <c r="M245" s="9">
        <f>SUM(M243:M244)</f>
        <v/>
      </c>
      <c r="N245" s="9">
        <f>SUM(N243:N244)</f>
        <v/>
      </c>
      <c r="O245" s="9">
        <f>SUM(C245:N245)</f>
        <v/>
      </c>
    </row>
    <row r="247">
      <c r="B247" s="6" t="inlineStr">
        <is>
          <t>INTEREST INCOME &amp; (EXPENSE)</t>
        </is>
      </c>
    </row>
    <row r="248">
      <c r="A248" t="inlineStr">
        <is>
          <t>7120-0000</t>
        </is>
      </c>
      <c r="B248" s="7" t="inlineStr">
        <is>
          <t>2nd Mortgage Expense</t>
        </is>
      </c>
      <c r="C248" s="3" t="n">
        <v>0</v>
      </c>
      <c r="D248" s="3" t="n">
        <v>0</v>
      </c>
      <c r="E248" s="3" t="n">
        <v>0</v>
      </c>
      <c r="F248" s="3" t="n">
        <v>0</v>
      </c>
      <c r="G248" s="3" t="n">
        <v>0</v>
      </c>
      <c r="H248" s="3" t="n">
        <v>0</v>
      </c>
      <c r="I248" s="3" t="n">
        <v>0</v>
      </c>
      <c r="J248" s="3" t="n">
        <v>0</v>
      </c>
      <c r="K248" s="3" t="n">
        <v>0</v>
      </c>
      <c r="L248" s="3" t="n">
        <v>0</v>
      </c>
      <c r="M248" s="3" t="n">
        <v>0</v>
      </c>
      <c r="N248" s="3" t="n">
        <v>0</v>
      </c>
      <c r="O248" s="3">
        <f>SUM(C248:N248)</f>
        <v/>
      </c>
      <c r="P248" t="inlineStr"/>
    </row>
    <row r="249">
      <c r="A249" t="inlineStr">
        <is>
          <t>7130-0000</t>
        </is>
      </c>
      <c r="B249" s="7" t="inlineStr">
        <is>
          <t>Other Interest Expense</t>
        </is>
      </c>
      <c r="C249" s="3" t="n">
        <v>0</v>
      </c>
      <c r="D249" s="3" t="n">
        <v>0</v>
      </c>
      <c r="E249" s="3" t="n">
        <v>0</v>
      </c>
      <c r="F249" s="3" t="n">
        <v>0</v>
      </c>
      <c r="G249" s="3" t="n">
        <v>0</v>
      </c>
      <c r="H249" s="3" t="n">
        <v>0</v>
      </c>
      <c r="I249" s="3" t="n">
        <v>0</v>
      </c>
      <c r="J249" s="3" t="n">
        <v>0</v>
      </c>
      <c r="K249" s="3" t="n">
        <v>0</v>
      </c>
      <c r="L249" s="3" t="n">
        <v>0</v>
      </c>
      <c r="M249" s="3" t="n">
        <v>0</v>
      </c>
      <c r="N249" s="3" t="n">
        <v>0</v>
      </c>
      <c r="O249" s="3">
        <f>SUM(C249:N249)</f>
        <v/>
      </c>
      <c r="P249" t="inlineStr"/>
    </row>
    <row r="250">
      <c r="B250" s="8" t="inlineStr">
        <is>
          <t>Subtotal</t>
        </is>
      </c>
      <c r="C250" s="9">
        <f>SUM(C248:C249)</f>
        <v/>
      </c>
      <c r="D250" s="9">
        <f>SUM(D248:D249)</f>
        <v/>
      </c>
      <c r="E250" s="9">
        <f>SUM(E248:E249)</f>
        <v/>
      </c>
      <c r="F250" s="9">
        <f>SUM(F248:F249)</f>
        <v/>
      </c>
      <c r="G250" s="9">
        <f>SUM(G248:G249)</f>
        <v/>
      </c>
      <c r="H250" s="9">
        <f>SUM(H248:H249)</f>
        <v/>
      </c>
      <c r="I250" s="9">
        <f>SUM(I248:I249)</f>
        <v/>
      </c>
      <c r="J250" s="9">
        <f>SUM(J248:J249)</f>
        <v/>
      </c>
      <c r="K250" s="9">
        <f>SUM(K248:K249)</f>
        <v/>
      </c>
      <c r="L250" s="9">
        <f>SUM(L248:L249)</f>
        <v/>
      </c>
      <c r="M250" s="9">
        <f>SUM(M248:M249)</f>
        <v/>
      </c>
      <c r="N250" s="9">
        <f>SUM(N248:N249)</f>
        <v/>
      </c>
      <c r="O250" s="9">
        <f>SUM(C250:N250)</f>
        <v/>
      </c>
    </row>
    <row r="252">
      <c r="B252" s="6" t="inlineStr">
        <is>
          <t>TAKEOVER &amp; DISPO EXPENSES</t>
        </is>
      </c>
    </row>
    <row r="253">
      <c r="A253" t="inlineStr">
        <is>
          <t>7540-0000</t>
        </is>
      </c>
      <c r="B253" s="7" t="inlineStr">
        <is>
          <t>Other Non-Recurring Expenses</t>
        </is>
      </c>
      <c r="C253" s="3" t="n">
        <v>0</v>
      </c>
      <c r="D253" s="3" t="n">
        <v>0</v>
      </c>
      <c r="E253" s="3" t="n">
        <v>0</v>
      </c>
      <c r="F253" s="3" t="n">
        <v>0</v>
      </c>
      <c r="G253" s="3" t="n">
        <v>0</v>
      </c>
      <c r="H253" s="3" t="n">
        <v>0</v>
      </c>
      <c r="I253" s="3" t="n">
        <v>0</v>
      </c>
      <c r="J253" s="3" t="n">
        <v>0</v>
      </c>
      <c r="K253" s="3" t="n">
        <v>0</v>
      </c>
      <c r="L253" s="3" t="n">
        <v>0</v>
      </c>
      <c r="M253" s="3" t="n">
        <v>0</v>
      </c>
      <c r="N253" s="3" t="n">
        <v>0</v>
      </c>
      <c r="O253" s="3">
        <f>SUM(C253:N253)</f>
        <v/>
      </c>
      <c r="P253" t="inlineStr"/>
    </row>
    <row r="254">
      <c r="B254" s="8" t="inlineStr">
        <is>
          <t>Subtotal</t>
        </is>
      </c>
      <c r="C254" s="9">
        <f>SUM(C253:C253)</f>
        <v/>
      </c>
      <c r="D254" s="9">
        <f>SUM(D253:D253)</f>
        <v/>
      </c>
      <c r="E254" s="9">
        <f>SUM(E253:E253)</f>
        <v/>
      </c>
      <c r="F254" s="9">
        <f>SUM(F253:F253)</f>
        <v/>
      </c>
      <c r="G254" s="9">
        <f>SUM(G253:G253)</f>
        <v/>
      </c>
      <c r="H254" s="9">
        <f>SUM(H253:H253)</f>
        <v/>
      </c>
      <c r="I254" s="9">
        <f>SUM(I253:I253)</f>
        <v/>
      </c>
      <c r="J254" s="9">
        <f>SUM(J253:J253)</f>
        <v/>
      </c>
      <c r="K254" s="9">
        <f>SUM(K253:K253)</f>
        <v/>
      </c>
      <c r="L254" s="9">
        <f>SUM(L253:L253)</f>
        <v/>
      </c>
      <c r="M254" s="9">
        <f>SUM(M253:M253)</f>
        <v/>
      </c>
      <c r="N254" s="9">
        <f>SUM(N253:N253)</f>
        <v/>
      </c>
      <c r="O254" s="9">
        <f>SUM(C254:N254)</f>
        <v/>
      </c>
    </row>
    <row r="256">
      <c r="B256" s="5" t="inlineStr">
        <is>
          <t>Total Below NOI</t>
        </is>
      </c>
      <c r="C256" s="10">
        <f>C240+C245+C250+C254</f>
        <v/>
      </c>
      <c r="D256" s="10">
        <f>D240+D245+D250+D254</f>
        <v/>
      </c>
      <c r="E256" s="10">
        <f>E240+E245+E250+E254</f>
        <v/>
      </c>
      <c r="F256" s="10">
        <f>F240+F245+F250+F254</f>
        <v/>
      </c>
      <c r="G256" s="10">
        <f>G240+G245+G250+G254</f>
        <v/>
      </c>
      <c r="H256" s="10">
        <f>H240+H245+H250+H254</f>
        <v/>
      </c>
      <c r="I256" s="10">
        <f>I240+I245+I250+I254</f>
        <v/>
      </c>
      <c r="J256" s="10">
        <f>J240+J245+J250+J254</f>
        <v/>
      </c>
      <c r="K256" s="10">
        <f>K240+K245+K250+K254</f>
        <v/>
      </c>
      <c r="L256" s="10">
        <f>L240+L245+L250+L254</f>
        <v/>
      </c>
      <c r="M256" s="10">
        <f>M240+M245+M250+M254</f>
        <v/>
      </c>
      <c r="N256" s="10">
        <f>N240+N245+N250+N254</f>
        <v/>
      </c>
      <c r="O256" s="10">
        <f>SUM(C256:N256)</f>
        <v/>
      </c>
    </row>
    <row r="258">
      <c r="B258" s="1" t="inlineStr">
        <is>
          <t>TOTAL INCOME</t>
        </is>
      </c>
      <c r="C258" s="11">
        <f>C32+C69</f>
        <v/>
      </c>
      <c r="D258" s="11">
        <f>D32+D69</f>
        <v/>
      </c>
      <c r="E258" s="11">
        <f>E32+E69</f>
        <v/>
      </c>
      <c r="F258" s="11">
        <f>F32+F69</f>
        <v/>
      </c>
      <c r="G258" s="11">
        <f>G32+G69</f>
        <v/>
      </c>
      <c r="H258" s="11">
        <f>H32+H69</f>
        <v/>
      </c>
      <c r="I258" s="11">
        <f>I32+I69</f>
        <v/>
      </c>
      <c r="J258" s="11">
        <f>J32+J69</f>
        <v/>
      </c>
      <c r="K258" s="11">
        <f>K32+K69</f>
        <v/>
      </c>
      <c r="L258" s="11">
        <f>L32+L69</f>
        <v/>
      </c>
      <c r="M258" s="11">
        <f>M32+M69</f>
        <v/>
      </c>
      <c r="N258" s="11">
        <f>N32+N69</f>
        <v/>
      </c>
      <c r="O258" s="11">
        <f>SUM(C258:N258)</f>
        <v/>
      </c>
    </row>
    <row r="260">
      <c r="B260" s="1" t="inlineStr">
        <is>
          <t>TOTAL EXPENSES</t>
        </is>
      </c>
      <c r="C260" s="11">
        <f>C96+C148+C161+C196+C214+C227+C234</f>
        <v/>
      </c>
      <c r="D260" s="11">
        <f>D96+D148+D161+D196+D214+D227+D234</f>
        <v/>
      </c>
      <c r="E260" s="11">
        <f>E96+E148+E161+E196+E214+E227+E234</f>
        <v/>
      </c>
      <c r="F260" s="11">
        <f>F96+F148+F161+F196+F214+F227+F234</f>
        <v/>
      </c>
      <c r="G260" s="11">
        <f>G96+G148+G161+G196+G214+G227+G234</f>
        <v/>
      </c>
      <c r="H260" s="11">
        <f>H96+H148+H161+H196+H214+H227+H234</f>
        <v/>
      </c>
      <c r="I260" s="11">
        <f>I96+I148+I161+I196+I214+I227+I234</f>
        <v/>
      </c>
      <c r="J260" s="11">
        <f>J96+J148+J161+J196+J214+J227+J234</f>
        <v/>
      </c>
      <c r="K260" s="11">
        <f>K96+K148+K161+K196+K214+K227+K234</f>
        <v/>
      </c>
      <c r="L260" s="11">
        <f>L96+L148+L161+L196+L214+L227+L234</f>
        <v/>
      </c>
      <c r="M260" s="11">
        <f>M96+M148+M161+M196+M214+M227+M234</f>
        <v/>
      </c>
      <c r="N260" s="11">
        <f>N96+N148+N161+N196+N214+N227+N234</f>
        <v/>
      </c>
      <c r="O260" s="11">
        <f>SUM(C260:N260)</f>
        <v/>
      </c>
    </row>
    <row r="262">
      <c r="B262" s="1" t="inlineStr">
        <is>
          <t>NET OPERATING INCOME</t>
        </is>
      </c>
      <c r="C262" s="11">
        <f>C258-C260</f>
        <v/>
      </c>
      <c r="D262" s="11">
        <f>D258-D260</f>
        <v/>
      </c>
      <c r="E262" s="11">
        <f>E258-E260</f>
        <v/>
      </c>
      <c r="F262" s="11">
        <f>F258-F260</f>
        <v/>
      </c>
      <c r="G262" s="11">
        <f>G258-G260</f>
        <v/>
      </c>
      <c r="H262" s="11">
        <f>H258-H260</f>
        <v/>
      </c>
      <c r="I262" s="11">
        <f>I258-I260</f>
        <v/>
      </c>
      <c r="J262" s="11">
        <f>J258-J260</f>
        <v/>
      </c>
      <c r="K262" s="11">
        <f>K258-K260</f>
        <v/>
      </c>
      <c r="L262" s="11">
        <f>L258-L260</f>
        <v/>
      </c>
      <c r="M262" s="11">
        <f>M258-M260</f>
        <v/>
      </c>
      <c r="N262" s="11">
        <f>N258-N260</f>
        <v/>
      </c>
      <c r="O262" s="11">
        <f>SUM(C262:N262)</f>
        <v/>
      </c>
    </row>
    <row r="264">
      <c r="B264" s="1" t="inlineStr">
        <is>
          <t>NET INCOME</t>
        </is>
      </c>
      <c r="C264" s="11">
        <f>C262-C256</f>
        <v/>
      </c>
      <c r="D264" s="11">
        <f>D262-D256</f>
        <v/>
      </c>
      <c r="E264" s="11">
        <f>E262-E256</f>
        <v/>
      </c>
      <c r="F264" s="11">
        <f>F262-F256</f>
        <v/>
      </c>
      <c r="G264" s="11">
        <f>G262-G256</f>
        <v/>
      </c>
      <c r="H264" s="11">
        <f>H262-H256</f>
        <v/>
      </c>
      <c r="I264" s="11">
        <f>I262-I256</f>
        <v/>
      </c>
      <c r="J264" s="11">
        <f>J262-J256</f>
        <v/>
      </c>
      <c r="K264" s="11">
        <f>K262-K256</f>
        <v/>
      </c>
      <c r="L264" s="11">
        <f>L262-L256</f>
        <v/>
      </c>
      <c r="M264" s="11">
        <f>M262-M256</f>
        <v/>
      </c>
      <c r="N264" s="11">
        <f>N262-N256</f>
        <v/>
      </c>
      <c r="O264" s="11">
        <f>SUM(C264:N264)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2026-04-19T22:38:28Z</dcterms:created>
  <dcterms:modified xsi:type="dcterms:W3CDTF">2026-04-19T22:38:28Z</dcterms:modified>
</cp:coreProperties>
</file>